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05" yWindow="2625" windowWidth="15600" windowHeight="4695" tabRatio="786" activeTab="10"/>
  </bookViews>
  <sheets>
    <sheet name="F1" sheetId="3" r:id="rId1"/>
    <sheet name="F2.1" sheetId="1" r:id="rId2"/>
    <sheet name="F2.2" sheetId="9" r:id="rId3"/>
    <sheet name="F2.3" sheetId="19" r:id="rId4"/>
    <sheet name="F2.4" sheetId="20" r:id="rId5"/>
    <sheet name="F3" sheetId="26" r:id="rId6"/>
    <sheet name="F4" sheetId="22" r:id="rId7"/>
    <sheet name="F5" sheetId="27" r:id="rId8"/>
    <sheet name="F5.1" sheetId="34" r:id="rId9"/>
    <sheet name="F5.2" sheetId="30" r:id="rId10"/>
    <sheet name="F6" sheetId="31" r:id="rId11"/>
    <sheet name="Hoja1" sheetId="35" r:id="rId12"/>
  </sheets>
  <definedNames>
    <definedName name="_xlnm.Print_Area" localSheetId="0">'F1'!$A$1:$D$44</definedName>
    <definedName name="_xlnm.Print_Area" localSheetId="1">F2.1!$A$1:$H$1114</definedName>
    <definedName name="_xlnm.Print_Area" localSheetId="2">F2.2!$A$1:$H$657</definedName>
    <definedName name="_xlnm.Print_Area" localSheetId="3">F2.3!$A$1:$H$755</definedName>
    <definedName name="_xlnm.Print_Area" localSheetId="4">F2.4!$A$1:$H$85</definedName>
    <definedName name="_xlnm.Print_Area" localSheetId="5">'F3'!$A$1:$F$34</definedName>
    <definedName name="_xlnm.Print_Area" localSheetId="6">'F4'!$A$1:$H$35</definedName>
    <definedName name="_xlnm.Print_Area" localSheetId="7">'F5'!$A$1:$F$32</definedName>
    <definedName name="_xlnm.Print_Area" localSheetId="8">F5.1!$A$1:$G$112</definedName>
    <definedName name="_xlnm.Print_Area" localSheetId="9">F5.2!$A$1:$G$36</definedName>
    <definedName name="_xlnm.Print_Area" localSheetId="10">'F6'!$A$1:$D$48</definedName>
    <definedName name="OLE_LINK1" localSheetId="0">F2.1!#REF!</definedName>
    <definedName name="OLE_LINK1" localSheetId="7">F2.1!#REF!</definedName>
    <definedName name="OLE_LINK1" localSheetId="8">F2.1!#REF!</definedName>
    <definedName name="OLE_LINK1" localSheetId="9">F2.1!#REF!</definedName>
    <definedName name="OLE_LINK1" localSheetId="10">F2.1!#REF!</definedName>
  </definedNames>
  <calcPr calcId="125725"/>
</workbook>
</file>

<file path=xl/calcChain.xml><?xml version="1.0" encoding="utf-8"?>
<calcChain xmlns="http://schemas.openxmlformats.org/spreadsheetml/2006/main">
  <c r="F94" i="34"/>
  <c r="F102" s="1"/>
  <c r="F103" s="1"/>
  <c r="F48"/>
  <c r="F56" s="1"/>
  <c r="F57" s="1"/>
  <c r="C25" i="31" l="1"/>
  <c r="C79" i="20" l="1"/>
  <c r="C57"/>
  <c r="C749" i="19"/>
  <c r="C727"/>
  <c r="C680"/>
  <c r="C635"/>
  <c r="C590"/>
  <c r="C544"/>
  <c r="C499"/>
  <c r="C454"/>
  <c r="C409"/>
  <c r="C362"/>
  <c r="C315"/>
  <c r="C268"/>
  <c r="C221"/>
  <c r="C174"/>
  <c r="C127"/>
  <c r="C80"/>
  <c r="C652" i="9"/>
  <c r="C630"/>
  <c r="C585"/>
  <c r="C540"/>
  <c r="C495"/>
  <c r="C450"/>
  <c r="C405"/>
  <c r="C360"/>
  <c r="C315"/>
  <c r="C268"/>
  <c r="C221"/>
  <c r="C174"/>
  <c r="C126"/>
  <c r="C78"/>
  <c r="C1109" i="1"/>
  <c r="C1087"/>
  <c r="C1042"/>
  <c r="C997"/>
  <c r="C952"/>
  <c r="C906"/>
  <c r="C861"/>
  <c r="C816"/>
  <c r="C771"/>
  <c r="C726"/>
  <c r="C680"/>
  <c r="C635"/>
  <c r="C590"/>
  <c r="C544"/>
  <c r="C499"/>
  <c r="C452"/>
  <c r="C407"/>
  <c r="C362"/>
  <c r="C317"/>
  <c r="C272"/>
  <c r="C227"/>
  <c r="C182"/>
  <c r="C137"/>
  <c r="C90"/>
  <c r="G27" i="22"/>
  <c r="C37" i="31" l="1"/>
  <c r="B17" i="20"/>
  <c r="B16"/>
  <c r="B31" i="19" l="1"/>
  <c r="B30"/>
  <c r="B29"/>
  <c r="B28"/>
  <c r="B27"/>
  <c r="B26"/>
  <c r="B25"/>
  <c r="B24"/>
  <c r="B23"/>
  <c r="B22"/>
  <c r="B21"/>
  <c r="B20"/>
  <c r="B19"/>
  <c r="B18"/>
  <c r="B17"/>
  <c r="B16"/>
  <c r="E28" i="9"/>
  <c r="E27"/>
  <c r="E26"/>
  <c r="E25"/>
  <c r="E24"/>
  <c r="E23"/>
  <c r="E22"/>
  <c r="E21"/>
  <c r="E20"/>
  <c r="E19"/>
  <c r="E18"/>
  <c r="E17"/>
  <c r="B29"/>
  <c r="B28"/>
  <c r="B27"/>
  <c r="B26"/>
  <c r="B25"/>
  <c r="B24"/>
  <c r="B23"/>
  <c r="B22"/>
  <c r="B21"/>
  <c r="B20"/>
  <c r="B19"/>
  <c r="B18"/>
  <c r="B17"/>
  <c r="B16"/>
  <c r="B39" i="1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G77" i="20" l="1"/>
  <c r="G74"/>
  <c r="G71"/>
  <c r="G68"/>
  <c r="G79" s="1"/>
  <c r="G747" i="19"/>
  <c r="G744"/>
  <c r="G741"/>
  <c r="G738"/>
  <c r="G749" s="1"/>
  <c r="E31" s="1"/>
  <c r="G650" i="9"/>
  <c r="G647"/>
  <c r="G644"/>
  <c r="G641"/>
  <c r="G1107" i="1"/>
  <c r="G1104"/>
  <c r="G1101"/>
  <c r="G1098"/>
  <c r="G652" i="9" l="1"/>
  <c r="G1109" i="1"/>
  <c r="E39" s="1"/>
  <c r="G471"/>
  <c r="G407" i="19"/>
  <c r="G406"/>
  <c r="G405"/>
  <c r="G402"/>
  <c r="G401"/>
  <c r="G400"/>
  <c r="G399"/>
  <c r="G396"/>
  <c r="G395"/>
  <c r="G394"/>
  <c r="G393"/>
  <c r="G392"/>
  <c r="G388"/>
  <c r="G387"/>
  <c r="G386"/>
  <c r="G385"/>
  <c r="G384"/>
  <c r="G383"/>
  <c r="G382"/>
  <c r="G381"/>
  <c r="G380"/>
  <c r="G376"/>
  <c r="G375"/>
  <c r="G374"/>
  <c r="G373"/>
  <c r="G360"/>
  <c r="G359"/>
  <c r="G358"/>
  <c r="G355"/>
  <c r="G354"/>
  <c r="G353"/>
  <c r="G352"/>
  <c r="G349"/>
  <c r="G348"/>
  <c r="G347"/>
  <c r="G346"/>
  <c r="G345"/>
  <c r="G341"/>
  <c r="G340"/>
  <c r="G339"/>
  <c r="G338"/>
  <c r="G337"/>
  <c r="G336"/>
  <c r="G335"/>
  <c r="G334"/>
  <c r="G333"/>
  <c r="G329"/>
  <c r="G328"/>
  <c r="G327"/>
  <c r="G326"/>
  <c r="G313"/>
  <c r="G312"/>
  <c r="G311"/>
  <c r="G308"/>
  <c r="G307"/>
  <c r="G306"/>
  <c r="G305"/>
  <c r="G302"/>
  <c r="G301"/>
  <c r="G300"/>
  <c r="G299"/>
  <c r="G298"/>
  <c r="G294"/>
  <c r="G293"/>
  <c r="G292"/>
  <c r="G291"/>
  <c r="G290"/>
  <c r="G289"/>
  <c r="G288"/>
  <c r="G287"/>
  <c r="G286"/>
  <c r="G282"/>
  <c r="G281"/>
  <c r="G280"/>
  <c r="G279"/>
  <c r="G266"/>
  <c r="G265"/>
  <c r="G264"/>
  <c r="G261"/>
  <c r="G260"/>
  <c r="G259"/>
  <c r="G258"/>
  <c r="G255"/>
  <c r="G254"/>
  <c r="G253"/>
  <c r="G252"/>
  <c r="G251"/>
  <c r="G247"/>
  <c r="G246"/>
  <c r="G245"/>
  <c r="G244"/>
  <c r="G243"/>
  <c r="G242"/>
  <c r="G241"/>
  <c r="G240"/>
  <c r="G239"/>
  <c r="G235"/>
  <c r="G234"/>
  <c r="G233"/>
  <c r="G232"/>
  <c r="G219"/>
  <c r="G218"/>
  <c r="G217"/>
  <c r="G214"/>
  <c r="G213"/>
  <c r="G212"/>
  <c r="G211"/>
  <c r="G208"/>
  <c r="G207"/>
  <c r="G206"/>
  <c r="G205"/>
  <c r="G204"/>
  <c r="G200"/>
  <c r="G199"/>
  <c r="G198"/>
  <c r="G197"/>
  <c r="G196"/>
  <c r="G195"/>
  <c r="G194"/>
  <c r="G193"/>
  <c r="G192"/>
  <c r="G188"/>
  <c r="G187"/>
  <c r="G186"/>
  <c r="G185"/>
  <c r="G172"/>
  <c r="G171"/>
  <c r="G170"/>
  <c r="G167"/>
  <c r="G166"/>
  <c r="G165"/>
  <c r="G164"/>
  <c r="G161"/>
  <c r="G160"/>
  <c r="G159"/>
  <c r="G158"/>
  <c r="G157"/>
  <c r="G153"/>
  <c r="G152"/>
  <c r="G151"/>
  <c r="G150"/>
  <c r="G149"/>
  <c r="G148"/>
  <c r="G147"/>
  <c r="G146"/>
  <c r="G145"/>
  <c r="G141"/>
  <c r="G140"/>
  <c r="G139"/>
  <c r="G138"/>
  <c r="G125"/>
  <c r="G124"/>
  <c r="G123"/>
  <c r="G120"/>
  <c r="G119"/>
  <c r="G118"/>
  <c r="G117"/>
  <c r="G114"/>
  <c r="G113"/>
  <c r="G112"/>
  <c r="G111"/>
  <c r="G110"/>
  <c r="G106"/>
  <c r="G105"/>
  <c r="G104"/>
  <c r="G103"/>
  <c r="G102"/>
  <c r="G101"/>
  <c r="G100"/>
  <c r="G99"/>
  <c r="G98"/>
  <c r="G94"/>
  <c r="G93"/>
  <c r="G92"/>
  <c r="G91"/>
  <c r="G725"/>
  <c r="G724"/>
  <c r="G723"/>
  <c r="G720"/>
  <c r="G719"/>
  <c r="G718"/>
  <c r="G717"/>
  <c r="G714"/>
  <c r="G713"/>
  <c r="G712"/>
  <c r="G711"/>
  <c r="G710"/>
  <c r="G706"/>
  <c r="G705"/>
  <c r="G704"/>
  <c r="G703"/>
  <c r="G702"/>
  <c r="G701"/>
  <c r="G700"/>
  <c r="G699"/>
  <c r="G698"/>
  <c r="G697"/>
  <c r="G693"/>
  <c r="G692"/>
  <c r="G691"/>
  <c r="G678"/>
  <c r="G677"/>
  <c r="G676"/>
  <c r="G673"/>
  <c r="G672"/>
  <c r="G671"/>
  <c r="G668"/>
  <c r="G667"/>
  <c r="G666"/>
  <c r="G665"/>
  <c r="G664"/>
  <c r="G660"/>
  <c r="G659"/>
  <c r="G658"/>
  <c r="G657"/>
  <c r="G656"/>
  <c r="G655"/>
  <c r="G654"/>
  <c r="G653"/>
  <c r="G652"/>
  <c r="G648"/>
  <c r="G647"/>
  <c r="G646"/>
  <c r="G633"/>
  <c r="G632"/>
  <c r="G631"/>
  <c r="G628"/>
  <c r="G627"/>
  <c r="G626"/>
  <c r="G623"/>
  <c r="G622"/>
  <c r="G621"/>
  <c r="G620"/>
  <c r="G619"/>
  <c r="G615"/>
  <c r="G614"/>
  <c r="G613"/>
  <c r="G612"/>
  <c r="G611"/>
  <c r="G610"/>
  <c r="G609"/>
  <c r="G608"/>
  <c r="G607"/>
  <c r="G603"/>
  <c r="G602"/>
  <c r="G601"/>
  <c r="G588"/>
  <c r="G587"/>
  <c r="G586"/>
  <c r="G583"/>
  <c r="G582"/>
  <c r="G581"/>
  <c r="G580"/>
  <c r="G577"/>
  <c r="G576"/>
  <c r="G575"/>
  <c r="G574"/>
  <c r="G573"/>
  <c r="G569"/>
  <c r="G568"/>
  <c r="G567"/>
  <c r="G566"/>
  <c r="G565"/>
  <c r="G564"/>
  <c r="G563"/>
  <c r="G562"/>
  <c r="G561"/>
  <c r="G557"/>
  <c r="G556"/>
  <c r="G555"/>
  <c r="G542"/>
  <c r="G541"/>
  <c r="G540"/>
  <c r="G537"/>
  <c r="G536"/>
  <c r="G535"/>
  <c r="G532"/>
  <c r="G531"/>
  <c r="G530"/>
  <c r="G529"/>
  <c r="G528"/>
  <c r="G524"/>
  <c r="G523"/>
  <c r="G522"/>
  <c r="G521"/>
  <c r="G520"/>
  <c r="G519"/>
  <c r="G518"/>
  <c r="G517"/>
  <c r="G516"/>
  <c r="G512"/>
  <c r="G511"/>
  <c r="G510"/>
  <c r="G497"/>
  <c r="G496"/>
  <c r="G495"/>
  <c r="G492"/>
  <c r="G491"/>
  <c r="G490"/>
  <c r="G487"/>
  <c r="G486"/>
  <c r="G485"/>
  <c r="G484"/>
  <c r="G483"/>
  <c r="G479"/>
  <c r="G478"/>
  <c r="G477"/>
  <c r="G476"/>
  <c r="G475"/>
  <c r="G474"/>
  <c r="G473"/>
  <c r="G472"/>
  <c r="G471"/>
  <c r="G467"/>
  <c r="G466"/>
  <c r="G465"/>
  <c r="G452"/>
  <c r="G451"/>
  <c r="G450"/>
  <c r="G447"/>
  <c r="G446"/>
  <c r="G445"/>
  <c r="G442"/>
  <c r="G441"/>
  <c r="G440"/>
  <c r="G439"/>
  <c r="G438"/>
  <c r="G434"/>
  <c r="G433"/>
  <c r="G432"/>
  <c r="G431"/>
  <c r="G430"/>
  <c r="G429"/>
  <c r="G428"/>
  <c r="G427"/>
  <c r="G426"/>
  <c r="G422"/>
  <c r="G421"/>
  <c r="G420"/>
  <c r="G78"/>
  <c r="G77"/>
  <c r="G76"/>
  <c r="G73"/>
  <c r="G72"/>
  <c r="G71"/>
  <c r="G68"/>
  <c r="G67"/>
  <c r="G66"/>
  <c r="G65"/>
  <c r="G64"/>
  <c r="G60"/>
  <c r="G59"/>
  <c r="G58"/>
  <c r="G57"/>
  <c r="G56"/>
  <c r="G55"/>
  <c r="G54"/>
  <c r="G53"/>
  <c r="G52"/>
  <c r="G51"/>
  <c r="G47"/>
  <c r="G46"/>
  <c r="G45"/>
  <c r="G313" i="9"/>
  <c r="G312"/>
  <c r="G311"/>
  <c r="G308"/>
  <c r="G307"/>
  <c r="G306"/>
  <c r="G305"/>
  <c r="G302"/>
  <c r="G301"/>
  <c r="G300"/>
  <c r="G299"/>
  <c r="G298"/>
  <c r="G294"/>
  <c r="G293"/>
  <c r="G292"/>
  <c r="G291"/>
  <c r="G290"/>
  <c r="G289"/>
  <c r="G288"/>
  <c r="G287"/>
  <c r="G286"/>
  <c r="G282"/>
  <c r="G281"/>
  <c r="G280"/>
  <c r="G279"/>
  <c r="G266"/>
  <c r="G265"/>
  <c r="G264"/>
  <c r="G261"/>
  <c r="G260"/>
  <c r="G259"/>
  <c r="G258"/>
  <c r="G255"/>
  <c r="G254"/>
  <c r="G253"/>
  <c r="G252"/>
  <c r="G251"/>
  <c r="G247"/>
  <c r="G246"/>
  <c r="G245"/>
  <c r="G244"/>
  <c r="G243"/>
  <c r="G242"/>
  <c r="G241"/>
  <c r="G240"/>
  <c r="G239"/>
  <c r="G235"/>
  <c r="G234"/>
  <c r="G233"/>
  <c r="G232"/>
  <c r="G219"/>
  <c r="G218"/>
  <c r="G217"/>
  <c r="G214"/>
  <c r="G213"/>
  <c r="G212"/>
  <c r="G211"/>
  <c r="G208"/>
  <c r="G207"/>
  <c r="G206"/>
  <c r="G205"/>
  <c r="G204"/>
  <c r="G200"/>
  <c r="G199"/>
  <c r="G198"/>
  <c r="G197"/>
  <c r="G196"/>
  <c r="G195"/>
  <c r="G194"/>
  <c r="G193"/>
  <c r="G192"/>
  <c r="G188"/>
  <c r="G187"/>
  <c r="G186"/>
  <c r="G185"/>
  <c r="G172"/>
  <c r="G171"/>
  <c r="G170"/>
  <c r="G167"/>
  <c r="G166"/>
  <c r="G165"/>
  <c r="G164"/>
  <c r="G163"/>
  <c r="G160"/>
  <c r="G159"/>
  <c r="G158"/>
  <c r="G157"/>
  <c r="G156"/>
  <c r="G152"/>
  <c r="G151"/>
  <c r="G150"/>
  <c r="G149"/>
  <c r="G148"/>
  <c r="G147"/>
  <c r="G146"/>
  <c r="G145"/>
  <c r="G144"/>
  <c r="G140"/>
  <c r="G139"/>
  <c r="G138"/>
  <c r="G137"/>
  <c r="G628"/>
  <c r="G627"/>
  <c r="G626"/>
  <c r="G623"/>
  <c r="G622"/>
  <c r="G621"/>
  <c r="G618"/>
  <c r="G617"/>
  <c r="G616"/>
  <c r="G615"/>
  <c r="G614"/>
  <c r="G610"/>
  <c r="G609"/>
  <c r="G608"/>
  <c r="G607"/>
  <c r="G606"/>
  <c r="G605"/>
  <c r="G604"/>
  <c r="G603"/>
  <c r="G602"/>
  <c r="G598"/>
  <c r="G597"/>
  <c r="G596"/>
  <c r="G583"/>
  <c r="G582"/>
  <c r="G581"/>
  <c r="G578"/>
  <c r="G577"/>
  <c r="G576"/>
  <c r="G573"/>
  <c r="G572"/>
  <c r="G571"/>
  <c r="G570"/>
  <c r="G569"/>
  <c r="G565"/>
  <c r="G564"/>
  <c r="G563"/>
  <c r="G562"/>
  <c r="G561"/>
  <c r="G560"/>
  <c r="G559"/>
  <c r="G558"/>
  <c r="G557"/>
  <c r="G553"/>
  <c r="G552"/>
  <c r="G551"/>
  <c r="G538"/>
  <c r="G537"/>
  <c r="G536"/>
  <c r="G533"/>
  <c r="G532"/>
  <c r="G531"/>
  <c r="G528"/>
  <c r="G527"/>
  <c r="G526"/>
  <c r="G525"/>
  <c r="G524"/>
  <c r="G520"/>
  <c r="G519"/>
  <c r="G518"/>
  <c r="G517"/>
  <c r="G516"/>
  <c r="G515"/>
  <c r="G514"/>
  <c r="G513"/>
  <c r="G512"/>
  <c r="G508"/>
  <c r="G507"/>
  <c r="G506"/>
  <c r="G493"/>
  <c r="G492"/>
  <c r="G491"/>
  <c r="G488"/>
  <c r="G487"/>
  <c r="G486"/>
  <c r="G483"/>
  <c r="G482"/>
  <c r="G481"/>
  <c r="G480"/>
  <c r="G479"/>
  <c r="G475"/>
  <c r="G474"/>
  <c r="G473"/>
  <c r="G472"/>
  <c r="G471"/>
  <c r="G470"/>
  <c r="G469"/>
  <c r="G468"/>
  <c r="G467"/>
  <c r="G463"/>
  <c r="G462"/>
  <c r="G461"/>
  <c r="G448"/>
  <c r="G447"/>
  <c r="G446"/>
  <c r="G443"/>
  <c r="G442"/>
  <c r="G441"/>
  <c r="G438"/>
  <c r="G437"/>
  <c r="G436"/>
  <c r="G435"/>
  <c r="G434"/>
  <c r="G430"/>
  <c r="G429"/>
  <c r="G428"/>
  <c r="G427"/>
  <c r="G426"/>
  <c r="G425"/>
  <c r="G424"/>
  <c r="G423"/>
  <c r="G422"/>
  <c r="G418"/>
  <c r="G417"/>
  <c r="G416"/>
  <c r="G403"/>
  <c r="G402"/>
  <c r="G401"/>
  <c r="G398"/>
  <c r="G397"/>
  <c r="G396"/>
  <c r="G393"/>
  <c r="G392"/>
  <c r="G391"/>
  <c r="G390"/>
  <c r="G389"/>
  <c r="G385"/>
  <c r="G384"/>
  <c r="G383"/>
  <c r="G382"/>
  <c r="G381"/>
  <c r="G380"/>
  <c r="G379"/>
  <c r="G378"/>
  <c r="G377"/>
  <c r="G373"/>
  <c r="G372"/>
  <c r="G371"/>
  <c r="G358"/>
  <c r="G357"/>
  <c r="G356"/>
  <c r="G353"/>
  <c r="G352"/>
  <c r="G351"/>
  <c r="G348"/>
  <c r="G347"/>
  <c r="G346"/>
  <c r="G345"/>
  <c r="G344"/>
  <c r="G340"/>
  <c r="G339"/>
  <c r="G338"/>
  <c r="G337"/>
  <c r="G336"/>
  <c r="G335"/>
  <c r="G334"/>
  <c r="G333"/>
  <c r="G332"/>
  <c r="G328"/>
  <c r="G327"/>
  <c r="G326"/>
  <c r="G221" i="19" l="1"/>
  <c r="G119" i="9"/>
  <c r="G118"/>
  <c r="G117"/>
  <c r="G116"/>
  <c r="G115"/>
  <c r="G112"/>
  <c r="G111"/>
  <c r="G110"/>
  <c r="G109"/>
  <c r="G108"/>
  <c r="G71"/>
  <c r="G70"/>
  <c r="G69"/>
  <c r="G66"/>
  <c r="G65"/>
  <c r="G64"/>
  <c r="G63"/>
  <c r="G62"/>
  <c r="G1080" i="1"/>
  <c r="G1079"/>
  <c r="G1078"/>
  <c r="G1075"/>
  <c r="G1074"/>
  <c r="G1073"/>
  <c r="G1072"/>
  <c r="G1071"/>
  <c r="G1035"/>
  <c r="G1034"/>
  <c r="G1033"/>
  <c r="G1030"/>
  <c r="G1029"/>
  <c r="G1028"/>
  <c r="G1027"/>
  <c r="G1026"/>
  <c r="G990"/>
  <c r="G989"/>
  <c r="G988"/>
  <c r="G985"/>
  <c r="G984"/>
  <c r="G983"/>
  <c r="G982"/>
  <c r="G981"/>
  <c r="G945"/>
  <c r="G944"/>
  <c r="G943"/>
  <c r="G942"/>
  <c r="G939"/>
  <c r="G938"/>
  <c r="G937"/>
  <c r="G936"/>
  <c r="G935"/>
  <c r="G899"/>
  <c r="G898"/>
  <c r="G897"/>
  <c r="G894"/>
  <c r="G893"/>
  <c r="G892"/>
  <c r="G891"/>
  <c r="G890"/>
  <c r="G854"/>
  <c r="G853"/>
  <c r="G852"/>
  <c r="G849"/>
  <c r="G848"/>
  <c r="G847"/>
  <c r="G846"/>
  <c r="G845"/>
  <c r="G809"/>
  <c r="G808"/>
  <c r="G807"/>
  <c r="G804"/>
  <c r="G803"/>
  <c r="G802"/>
  <c r="G801"/>
  <c r="G800"/>
  <c r="G764"/>
  <c r="G763"/>
  <c r="G762"/>
  <c r="G759"/>
  <c r="G758"/>
  <c r="G757"/>
  <c r="G756"/>
  <c r="G755"/>
  <c r="G719"/>
  <c r="G718"/>
  <c r="G717"/>
  <c r="G716"/>
  <c r="G713"/>
  <c r="G712"/>
  <c r="G711"/>
  <c r="G710"/>
  <c r="G709"/>
  <c r="G673"/>
  <c r="G672"/>
  <c r="G671"/>
  <c r="G668"/>
  <c r="G667"/>
  <c r="G666"/>
  <c r="G665"/>
  <c r="G664"/>
  <c r="G628"/>
  <c r="G627"/>
  <c r="G626"/>
  <c r="G623"/>
  <c r="G622"/>
  <c r="G621"/>
  <c r="G620"/>
  <c r="G619"/>
  <c r="G583"/>
  <c r="G582"/>
  <c r="G581"/>
  <c r="G578"/>
  <c r="G577"/>
  <c r="G576"/>
  <c r="G575"/>
  <c r="G574"/>
  <c r="G537"/>
  <c r="G536"/>
  <c r="G535"/>
  <c r="G532"/>
  <c r="G531"/>
  <c r="G530"/>
  <c r="G529"/>
  <c r="G528"/>
  <c r="G492"/>
  <c r="G491"/>
  <c r="G490"/>
  <c r="G489"/>
  <c r="G486"/>
  <c r="G485"/>
  <c r="G484"/>
  <c r="G483"/>
  <c r="G482"/>
  <c r="G445"/>
  <c r="G444"/>
  <c r="G443"/>
  <c r="G440"/>
  <c r="G439"/>
  <c r="G438"/>
  <c r="G437"/>
  <c r="G436"/>
  <c r="G400"/>
  <c r="G399"/>
  <c r="G398"/>
  <c r="G395"/>
  <c r="G394"/>
  <c r="G393"/>
  <c r="G392"/>
  <c r="G391"/>
  <c r="G355"/>
  <c r="G354"/>
  <c r="G353"/>
  <c r="G350"/>
  <c r="G349"/>
  <c r="G348"/>
  <c r="G347"/>
  <c r="G346"/>
  <c r="G310"/>
  <c r="G309"/>
  <c r="G308"/>
  <c r="G305"/>
  <c r="G304"/>
  <c r="G303"/>
  <c r="G302"/>
  <c r="G301"/>
  <c r="G265"/>
  <c r="G264"/>
  <c r="G263"/>
  <c r="G260"/>
  <c r="G259"/>
  <c r="G258"/>
  <c r="G257"/>
  <c r="G256"/>
  <c r="G220"/>
  <c r="G219"/>
  <c r="G218"/>
  <c r="G215"/>
  <c r="G214"/>
  <c r="G213"/>
  <c r="G212"/>
  <c r="G211"/>
  <c r="G175"/>
  <c r="G174"/>
  <c r="G173"/>
  <c r="G170"/>
  <c r="G169"/>
  <c r="G168"/>
  <c r="G167"/>
  <c r="G166"/>
  <c r="G130"/>
  <c r="G129"/>
  <c r="G128"/>
  <c r="G127"/>
  <c r="G124"/>
  <c r="G123"/>
  <c r="G122"/>
  <c r="G121"/>
  <c r="G120"/>
  <c r="G80"/>
  <c r="G76"/>
  <c r="G75"/>
  <c r="G92" i="9" l="1"/>
  <c r="G91"/>
  <c r="G90"/>
  <c r="G89"/>
  <c r="G45"/>
  <c r="G44"/>
  <c r="G43"/>
  <c r="G1055" i="1"/>
  <c r="G1054"/>
  <c r="G1053"/>
  <c r="G1010"/>
  <c r="G1009"/>
  <c r="G1008"/>
  <c r="G965"/>
  <c r="G964"/>
  <c r="G963"/>
  <c r="G919"/>
  <c r="G918"/>
  <c r="G917"/>
  <c r="G874"/>
  <c r="G873"/>
  <c r="G872"/>
  <c r="G829"/>
  <c r="G828"/>
  <c r="G827"/>
  <c r="G784"/>
  <c r="G783"/>
  <c r="G782"/>
  <c r="G739"/>
  <c r="G738"/>
  <c r="G737"/>
  <c r="G693"/>
  <c r="G692"/>
  <c r="G691"/>
  <c r="G648"/>
  <c r="G647"/>
  <c r="G646"/>
  <c r="G603"/>
  <c r="G602"/>
  <c r="G601"/>
  <c r="G557"/>
  <c r="G556"/>
  <c r="G555"/>
  <c r="G512"/>
  <c r="G511"/>
  <c r="G510"/>
  <c r="G465"/>
  <c r="G464"/>
  <c r="G463"/>
  <c r="G420"/>
  <c r="G419"/>
  <c r="G418"/>
  <c r="G375"/>
  <c r="G374"/>
  <c r="G373"/>
  <c r="G330"/>
  <c r="G329"/>
  <c r="G328"/>
  <c r="G285"/>
  <c r="G284"/>
  <c r="G283"/>
  <c r="G240"/>
  <c r="G239"/>
  <c r="G238"/>
  <c r="G195"/>
  <c r="G194"/>
  <c r="G193"/>
  <c r="G150"/>
  <c r="G149"/>
  <c r="G148"/>
  <c r="G104"/>
  <c r="G103"/>
  <c r="G102"/>
  <c r="G101"/>
  <c r="G54"/>
  <c r="G56"/>
  <c r="G55"/>
  <c r="G53"/>
  <c r="G47" i="20" l="1"/>
  <c r="G46"/>
  <c r="E17"/>
  <c r="C27" i="22" l="1"/>
  <c r="G55" i="20" l="1"/>
  <c r="G54"/>
  <c r="G225" i="1"/>
  <c r="G224"/>
  <c r="G180"/>
  <c r="G179"/>
  <c r="G135"/>
  <c r="G134"/>
  <c r="G727" i="19" l="1"/>
  <c r="E30" s="1"/>
  <c r="G499"/>
  <c r="E25" s="1"/>
  <c r="G268"/>
  <c r="E20" s="1"/>
  <c r="G127"/>
  <c r="E17" s="1"/>
  <c r="G80"/>
  <c r="E16" s="1"/>
  <c r="G124" i="9"/>
  <c r="G123"/>
  <c r="G122"/>
  <c r="G104"/>
  <c r="G103"/>
  <c r="G102"/>
  <c r="G101"/>
  <c r="G100"/>
  <c r="G99"/>
  <c r="G98"/>
  <c r="G97"/>
  <c r="G96"/>
  <c r="G76"/>
  <c r="G75"/>
  <c r="G74"/>
  <c r="G58"/>
  <c r="G57"/>
  <c r="G56"/>
  <c r="G55"/>
  <c r="G54"/>
  <c r="G53"/>
  <c r="G52"/>
  <c r="G51"/>
  <c r="G50"/>
  <c r="G49"/>
  <c r="G1085" i="1"/>
  <c r="G1084"/>
  <c r="G1083"/>
  <c r="G1067"/>
  <c r="G1066"/>
  <c r="G1065"/>
  <c r="G1064"/>
  <c r="G1063"/>
  <c r="G1062"/>
  <c r="G1061"/>
  <c r="G1060"/>
  <c r="G1059"/>
  <c r="G1040"/>
  <c r="G1039"/>
  <c r="G1038"/>
  <c r="G1022"/>
  <c r="G1021"/>
  <c r="G1020"/>
  <c r="G1019"/>
  <c r="G1018"/>
  <c r="G1017"/>
  <c r="G1016"/>
  <c r="G1015"/>
  <c r="G1014"/>
  <c r="G995"/>
  <c r="G994"/>
  <c r="G993"/>
  <c r="G977"/>
  <c r="G976"/>
  <c r="G975"/>
  <c r="G974"/>
  <c r="G973"/>
  <c r="G972"/>
  <c r="G971"/>
  <c r="G970"/>
  <c r="G969"/>
  <c r="G950"/>
  <c r="G949"/>
  <c r="G948"/>
  <c r="G931"/>
  <c r="G930"/>
  <c r="G929"/>
  <c r="G928"/>
  <c r="G927"/>
  <c r="G926"/>
  <c r="G925"/>
  <c r="G924"/>
  <c r="G923"/>
  <c r="G904"/>
  <c r="G903"/>
  <c r="G902"/>
  <c r="G886"/>
  <c r="G885"/>
  <c r="G884"/>
  <c r="G883"/>
  <c r="G882"/>
  <c r="G881"/>
  <c r="G880"/>
  <c r="G879"/>
  <c r="G878"/>
  <c r="G859"/>
  <c r="G858"/>
  <c r="G857"/>
  <c r="G841"/>
  <c r="G840"/>
  <c r="G839"/>
  <c r="G838"/>
  <c r="G837"/>
  <c r="G836"/>
  <c r="G835"/>
  <c r="G834"/>
  <c r="G833"/>
  <c r="G814"/>
  <c r="G813"/>
  <c r="G812"/>
  <c r="G796"/>
  <c r="G795"/>
  <c r="G794"/>
  <c r="G793"/>
  <c r="G792"/>
  <c r="G791"/>
  <c r="G790"/>
  <c r="G789"/>
  <c r="G788"/>
  <c r="G769"/>
  <c r="G768"/>
  <c r="G767"/>
  <c r="G751"/>
  <c r="G750"/>
  <c r="G749"/>
  <c r="G748"/>
  <c r="G747"/>
  <c r="G746"/>
  <c r="G745"/>
  <c r="G744"/>
  <c r="G743"/>
  <c r="G724"/>
  <c r="G723"/>
  <c r="G722"/>
  <c r="G705"/>
  <c r="G704"/>
  <c r="G703"/>
  <c r="G702"/>
  <c r="G701"/>
  <c r="G700"/>
  <c r="G699"/>
  <c r="G698"/>
  <c r="G697"/>
  <c r="G678"/>
  <c r="G677"/>
  <c r="G676"/>
  <c r="G660"/>
  <c r="G659"/>
  <c r="G658"/>
  <c r="G657"/>
  <c r="G656"/>
  <c r="G655"/>
  <c r="G654"/>
  <c r="G653"/>
  <c r="G652"/>
  <c r="G633"/>
  <c r="G632"/>
  <c r="G631"/>
  <c r="G615"/>
  <c r="G614"/>
  <c r="G613"/>
  <c r="G612"/>
  <c r="G611"/>
  <c r="G610"/>
  <c r="G609"/>
  <c r="G608"/>
  <c r="G607"/>
  <c r="G588"/>
  <c r="G587"/>
  <c r="G586"/>
  <c r="G570"/>
  <c r="G569"/>
  <c r="G568"/>
  <c r="G567"/>
  <c r="G566"/>
  <c r="G565"/>
  <c r="G564"/>
  <c r="G563"/>
  <c r="G562"/>
  <c r="G561"/>
  <c r="G542"/>
  <c r="G541"/>
  <c r="G540"/>
  <c r="G524"/>
  <c r="G523"/>
  <c r="G522"/>
  <c r="G521"/>
  <c r="G520"/>
  <c r="G519"/>
  <c r="G518"/>
  <c r="G517"/>
  <c r="G516"/>
  <c r="G497"/>
  <c r="G496"/>
  <c r="G495"/>
  <c r="G478"/>
  <c r="G477"/>
  <c r="G476"/>
  <c r="G475"/>
  <c r="G474"/>
  <c r="G473"/>
  <c r="G472"/>
  <c r="G470"/>
  <c r="G469"/>
  <c r="G450"/>
  <c r="G449"/>
  <c r="G448"/>
  <c r="G432"/>
  <c r="G431"/>
  <c r="G430"/>
  <c r="G429"/>
  <c r="G428"/>
  <c r="G427"/>
  <c r="G426"/>
  <c r="G425"/>
  <c r="G424"/>
  <c r="G405"/>
  <c r="G404"/>
  <c r="G403"/>
  <c r="G387"/>
  <c r="G386"/>
  <c r="G385"/>
  <c r="G384"/>
  <c r="G383"/>
  <c r="G382"/>
  <c r="G381"/>
  <c r="G380"/>
  <c r="G379"/>
  <c r="G360"/>
  <c r="G359"/>
  <c r="G358"/>
  <c r="G342"/>
  <c r="G341"/>
  <c r="G340"/>
  <c r="G339"/>
  <c r="G338"/>
  <c r="G337"/>
  <c r="G336"/>
  <c r="G335"/>
  <c r="G334"/>
  <c r="G315"/>
  <c r="G314"/>
  <c r="G313"/>
  <c r="G297"/>
  <c r="G296"/>
  <c r="G295"/>
  <c r="G294"/>
  <c r="G293"/>
  <c r="G292"/>
  <c r="G291"/>
  <c r="G290"/>
  <c r="G289"/>
  <c r="G270"/>
  <c r="G269"/>
  <c r="G268"/>
  <c r="G252"/>
  <c r="G251"/>
  <c r="G250"/>
  <c r="G249"/>
  <c r="G248"/>
  <c r="G247"/>
  <c r="G246"/>
  <c r="G245"/>
  <c r="G244"/>
  <c r="G223"/>
  <c r="G207"/>
  <c r="G206"/>
  <c r="G205"/>
  <c r="G204"/>
  <c r="G203"/>
  <c r="G202"/>
  <c r="G201"/>
  <c r="G200"/>
  <c r="G199"/>
  <c r="G178"/>
  <c r="G162"/>
  <c r="G161"/>
  <c r="G160"/>
  <c r="G159"/>
  <c r="G158"/>
  <c r="G157"/>
  <c r="G156"/>
  <c r="G155"/>
  <c r="G154"/>
  <c r="G133"/>
  <c r="G116"/>
  <c r="G115"/>
  <c r="G114"/>
  <c r="G113"/>
  <c r="G112"/>
  <c r="G111"/>
  <c r="G110"/>
  <c r="G109"/>
  <c r="G108"/>
  <c r="C19" i="22"/>
  <c r="E19" i="19" l="1"/>
  <c r="G454"/>
  <c r="E24" s="1"/>
  <c r="G635"/>
  <c r="E28" s="1"/>
  <c r="G315"/>
  <c r="E21" s="1"/>
  <c r="E29" i="9"/>
  <c r="G174" i="19"/>
  <c r="E18" s="1"/>
  <c r="E32" s="1"/>
  <c r="E33" s="1"/>
  <c r="E34" s="1"/>
  <c r="G409"/>
  <c r="E23" s="1"/>
  <c r="G544"/>
  <c r="E26" s="1"/>
  <c r="G680"/>
  <c r="E29" s="1"/>
  <c r="G362"/>
  <c r="E22" s="1"/>
  <c r="G590"/>
  <c r="E27" s="1"/>
  <c r="G315" i="9"/>
  <c r="G268"/>
  <c r="G450"/>
  <c r="G540"/>
  <c r="G221"/>
  <c r="G405"/>
  <c r="G630"/>
  <c r="G174"/>
  <c r="G360"/>
  <c r="G126"/>
  <c r="G585"/>
  <c r="G78"/>
  <c r="E16" s="1"/>
  <c r="G495"/>
  <c r="G137" i="1"/>
  <c r="E17" s="1"/>
  <c r="E30" i="9" l="1"/>
  <c r="E31" s="1"/>
  <c r="E32" s="1"/>
  <c r="G37" i="20"/>
  <c r="G41"/>
  <c r="G40"/>
  <c r="G18" i="22"/>
  <c r="G19" s="1"/>
  <c r="G61" i="1"/>
  <c r="G66"/>
  <c r="G39" i="20" l="1"/>
  <c r="G38"/>
  <c r="G36"/>
  <c r="G35"/>
  <c r="G83" i="1"/>
  <c r="G861" l="1"/>
  <c r="E33" s="1"/>
  <c r="G906"/>
  <c r="E34" s="1"/>
  <c r="G81"/>
  <c r="G68"/>
  <c r="G67"/>
  <c r="G65"/>
  <c r="G63"/>
  <c r="G53" i="20" l="1"/>
  <c r="G50"/>
  <c r="G45"/>
  <c r="G44"/>
  <c r="G34"/>
  <c r="G31"/>
  <c r="G57" l="1"/>
  <c r="E16" s="1"/>
  <c r="E18" s="1"/>
  <c r="E19" s="1"/>
  <c r="E20" s="1"/>
  <c r="G88" i="1"/>
  <c r="G87"/>
  <c r="G86"/>
  <c r="G82"/>
  <c r="G79"/>
  <c r="G74"/>
  <c r="G73"/>
  <c r="G72"/>
  <c r="G64"/>
  <c r="G62"/>
  <c r="C23" i="3" l="1"/>
  <c r="G60" i="1"/>
  <c r="C22" i="3" l="1"/>
  <c r="G590" i="1"/>
  <c r="E27" s="1"/>
  <c r="G499"/>
  <c r="E25" s="1"/>
  <c r="G182"/>
  <c r="E18" s="1"/>
  <c r="G227"/>
  <c r="E19" s="1"/>
  <c r="G544"/>
  <c r="E26" s="1"/>
  <c r="G635"/>
  <c r="E28" s="1"/>
  <c r="G952"/>
  <c r="E35" s="1"/>
  <c r="G1042"/>
  <c r="E37" s="1"/>
  <c r="G272"/>
  <c r="E20" s="1"/>
  <c r="G362"/>
  <c r="E22" s="1"/>
  <c r="G452"/>
  <c r="E24" s="1"/>
  <c r="G90"/>
  <c r="E16" s="1"/>
  <c r="G317"/>
  <c r="E21" s="1"/>
  <c r="G816"/>
  <c r="E32" s="1"/>
  <c r="G997"/>
  <c r="E36" s="1"/>
  <c r="G771"/>
  <c r="E31" s="1"/>
  <c r="G680"/>
  <c r="E29" s="1"/>
  <c r="G726"/>
  <c r="E30" s="1"/>
  <c r="G1087"/>
  <c r="E38" s="1"/>
  <c r="G407"/>
  <c r="E23" s="1"/>
  <c r="E40" l="1"/>
  <c r="E41" s="1"/>
  <c r="E42" s="1"/>
  <c r="C21" i="3"/>
  <c r="C20" l="1"/>
  <c r="C24" s="1"/>
</calcChain>
</file>

<file path=xl/sharedStrings.xml><?xml version="1.0" encoding="utf-8"?>
<sst xmlns="http://schemas.openxmlformats.org/spreadsheetml/2006/main" count="5262" uniqueCount="351">
  <si>
    <t>ITEM</t>
  </si>
  <si>
    <t>DESCRIPCION</t>
  </si>
  <si>
    <t>UNIDAD</t>
  </si>
  <si>
    <t>I.V.A. (19 %)</t>
  </si>
  <si>
    <t xml:space="preserve"> FORMULARIO DE PRECIOS A SUMA ALZADA</t>
  </si>
  <si>
    <t>2.1</t>
  </si>
  <si>
    <t>2.2</t>
  </si>
  <si>
    <t>3.1</t>
  </si>
  <si>
    <t>4.1</t>
  </si>
  <si>
    <t>4.2</t>
  </si>
  <si>
    <t>Juegos de planos certificados mostrando disposición equipos, diagramas de conexionado y detalles de montaje.</t>
  </si>
  <si>
    <t>5.1</t>
  </si>
  <si>
    <t>SUMINISTRO DE EQUIPAMIENTO</t>
  </si>
  <si>
    <t>SI</t>
  </si>
  <si>
    <t>MM</t>
  </si>
  <si>
    <t>RP</t>
  </si>
  <si>
    <t>Ingeniería, Suministro y Montaje Estaciones Línea 1</t>
  </si>
  <si>
    <t>Ingeniería, Suministro y Montaje Estaciones Línea 2</t>
  </si>
  <si>
    <t>SP</t>
  </si>
  <si>
    <t>ESTUDIOS E INGENIERÍA DE DETALLES</t>
  </si>
  <si>
    <t>1.1</t>
  </si>
  <si>
    <t>2.1.1</t>
  </si>
  <si>
    <t>2.1.2</t>
  </si>
  <si>
    <t>3.1.1</t>
  </si>
  <si>
    <t>3.1.2</t>
  </si>
  <si>
    <t>PRUEBAS Y PUESTA EN SERVICIO</t>
  </si>
  <si>
    <t>DOCUMENTACIÓN AS BUILT</t>
  </si>
  <si>
    <t>5.2</t>
  </si>
  <si>
    <t>CAPACITACIÓN</t>
  </si>
  <si>
    <t>REPUESTOS</t>
  </si>
  <si>
    <t>NP</t>
  </si>
  <si>
    <t>LR</t>
  </si>
  <si>
    <t>EC</t>
  </si>
  <si>
    <t>AH</t>
  </si>
  <si>
    <t>US</t>
  </si>
  <si>
    <t>EL</t>
  </si>
  <si>
    <t>LA</t>
  </si>
  <si>
    <t>LH</t>
  </si>
  <si>
    <t>LM</t>
  </si>
  <si>
    <t>CH</t>
  </si>
  <si>
    <t>SL</t>
  </si>
  <si>
    <t>UC</t>
  </si>
  <si>
    <t>SA</t>
  </si>
  <si>
    <t>TB</t>
  </si>
  <si>
    <t>GO</t>
  </si>
  <si>
    <t>AL</t>
  </si>
  <si>
    <t>EM</t>
  </si>
  <si>
    <t>CA</t>
  </si>
  <si>
    <t>AN</t>
  </si>
  <si>
    <t>Ingeniería, Suministro y Montaje Estaciones Línea 5</t>
  </si>
  <si>
    <t>LO</t>
  </si>
  <si>
    <t>CN</t>
  </si>
  <si>
    <t>DE</t>
  </si>
  <si>
    <t>LV</t>
  </si>
  <si>
    <t>SM</t>
  </si>
  <si>
    <t>LL</t>
  </si>
  <si>
    <t>FR</t>
  </si>
  <si>
    <t>RO</t>
  </si>
  <si>
    <t>PQ</t>
  </si>
  <si>
    <t>TO</t>
  </si>
  <si>
    <t>HE</t>
  </si>
  <si>
    <t>LF</t>
  </si>
  <si>
    <t>MI</t>
  </si>
  <si>
    <t>PE</t>
  </si>
  <si>
    <t>SJ</t>
  </si>
  <si>
    <t>AG</t>
  </si>
  <si>
    <t>CV</t>
  </si>
  <si>
    <t>RA</t>
  </si>
  <si>
    <t>ÑU</t>
  </si>
  <si>
    <t>IR</t>
  </si>
  <si>
    <t>PB</t>
  </si>
  <si>
    <t>BQ</t>
  </si>
  <si>
    <t>BE</t>
  </si>
  <si>
    <t>PZ</t>
  </si>
  <si>
    <t>NA</t>
  </si>
  <si>
    <t>EDIFICIO CENTRAL</t>
  </si>
  <si>
    <t>ASISTENCIA TÉCNICA</t>
  </si>
  <si>
    <t xml:space="preserve">Equipos de Comando, Control y Procesamiento de señal de Audio en Local Técnico </t>
  </si>
  <si>
    <t>Amplificadores de Potencia</t>
  </si>
  <si>
    <t>Sistema Control Automático de Volumen de la estación</t>
  </si>
  <si>
    <t>Equipos interior Boletería (estación de llamada, parlante monitor, etc.)</t>
  </si>
  <si>
    <t>Montaje de equipamiento en Local Técnico</t>
  </si>
  <si>
    <t>Montaje de equipamientos en boletería</t>
  </si>
  <si>
    <t>Montaje de equipamiento en estación</t>
  </si>
  <si>
    <t>Equipos en Estación</t>
  </si>
  <si>
    <t>2.1.4</t>
  </si>
  <si>
    <t>2.1.5</t>
  </si>
  <si>
    <t>2.1.6</t>
  </si>
  <si>
    <t>2.1.7</t>
  </si>
  <si>
    <t>2.1.8</t>
  </si>
  <si>
    <t>2.1.9</t>
  </si>
  <si>
    <t>Estudios y Especificaciones Técnicas del conjunto del sistema de sonorización en el SEAT</t>
  </si>
  <si>
    <t>5.3</t>
  </si>
  <si>
    <t>MONTAJE Y DESMONTAJE DE EQUIPAMIENTO</t>
  </si>
  <si>
    <t>En Estación</t>
  </si>
  <si>
    <t>3.1.3</t>
  </si>
  <si>
    <t>3.1.4</t>
  </si>
  <si>
    <t>Pruebas de equipamiento en estación (incluye todas las pruebas anteriores a las de Inteligibilidad)</t>
  </si>
  <si>
    <t>4.3</t>
  </si>
  <si>
    <t>Pruebas funcionales del sistema en edificio SEAT</t>
  </si>
  <si>
    <t>Pruebas de Inteligibilidad en estación</t>
  </si>
  <si>
    <t>Equipo de Respaldo de Alimentación Eléctrica</t>
  </si>
  <si>
    <t>Montaje de equipamiento en Edicio SEAT</t>
  </si>
  <si>
    <t>2.1.3</t>
  </si>
  <si>
    <t>Traslado de equipos desde SEAT 7 a SEAT 5 junto a su cableado</t>
  </si>
  <si>
    <t>Global</t>
  </si>
  <si>
    <t>Cantidad</t>
  </si>
  <si>
    <t>1.2</t>
  </si>
  <si>
    <t>P. Unit. UF</t>
  </si>
  <si>
    <t>Valor Total UF</t>
  </si>
  <si>
    <t>Componente Moneda Local UF</t>
  </si>
  <si>
    <t>1.3</t>
  </si>
  <si>
    <t>Estudio de Impacto acústico (solo estaciones superficie)</t>
  </si>
  <si>
    <t>4.4</t>
  </si>
  <si>
    <t>Verificación Estudio Impacto Acústico (solo estaciones superficie)</t>
  </si>
  <si>
    <t>ESTACIÓN SAN PABLO</t>
  </si>
  <si>
    <t>ESTACIÓN NEPTUNO</t>
  </si>
  <si>
    <t>ESTACIÓN LAS REJAS</t>
  </si>
  <si>
    <t>PV</t>
  </si>
  <si>
    <t>LE</t>
  </si>
  <si>
    <t>Cableado y canalizaciones</t>
  </si>
  <si>
    <t>Armarios, ferretería, soportes, otros</t>
  </si>
  <si>
    <t>2.1.10</t>
  </si>
  <si>
    <t>Difusores Acústicos  (Expandir en Tipo A, B, etc. de ser necesario)</t>
  </si>
  <si>
    <t>Difusor Acústico áreas particulares: Oficina Administración</t>
  </si>
  <si>
    <t>Difusor Acústico áreas particulares: CPSS (según corresponda)</t>
  </si>
  <si>
    <t>1.1.1</t>
  </si>
  <si>
    <t>c/u</t>
  </si>
  <si>
    <t>SUMINISTRO EQUIPAMIENTO TIPO UPGRADE</t>
  </si>
  <si>
    <t>Platina micrófono capacidad 10 mensajes pregrabados Línea 1</t>
  </si>
  <si>
    <t>Platina micrófono capacidad 10 mensajes pregrabados Línea 2</t>
  </si>
  <si>
    <t>Platina micrófono capacidad 10 mensajes pregrabados Línea 5</t>
  </si>
  <si>
    <t>Platina micrófono capacidad 3 mensajes pregrabados</t>
  </si>
  <si>
    <t>2.3</t>
  </si>
  <si>
    <t>2.4</t>
  </si>
  <si>
    <t>2.5</t>
  </si>
  <si>
    <t>2.6</t>
  </si>
  <si>
    <t>2.7</t>
  </si>
  <si>
    <t>2.8</t>
  </si>
  <si>
    <t>Edificio Central</t>
  </si>
  <si>
    <t>ÍTEM</t>
  </si>
  <si>
    <t>OP1</t>
  </si>
  <si>
    <t>OP2</t>
  </si>
  <si>
    <t>VL1</t>
  </si>
  <si>
    <t xml:space="preserve">Capactación </t>
  </si>
  <si>
    <t>VARIOS LÍNEA 1</t>
  </si>
  <si>
    <t>Repuestos</t>
  </si>
  <si>
    <t>Asistencia Técnica</t>
  </si>
  <si>
    <t>ESTACIÓN PUENTE CAL Y CANTO</t>
  </si>
  <si>
    <t>ESTACIÓN SANTA ANA L2</t>
  </si>
  <si>
    <t>ESTACIÓN LOS HÉROES L2</t>
  </si>
  <si>
    <t>ESTACIÓN TOESCA</t>
  </si>
  <si>
    <t>ESTACIÓN PARQUE O'HIGGINS</t>
  </si>
  <si>
    <t>ESTACIÓN RONDIZZONI</t>
  </si>
  <si>
    <t>ESTACIÓN FRANKLIN</t>
  </si>
  <si>
    <t>ESTACIÓN EL LLANO</t>
  </si>
  <si>
    <t>ESTACIÓN SAN MIGUEL</t>
  </si>
  <si>
    <t>ESTACIÓN LO OVALLE</t>
  </si>
  <si>
    <t>ESTACIÓN CIUDAD DEL NIÑO</t>
  </si>
  <si>
    <t>ESTACIÓN DEPARTAMENTAL</t>
  </si>
  <si>
    <t>ESTACIÓN LO VIAL</t>
  </si>
  <si>
    <t>VARIOS LÍNEA 2</t>
  </si>
  <si>
    <t>VARIOS LÍNEA 5</t>
  </si>
  <si>
    <t>VL5</t>
  </si>
  <si>
    <t>VL2</t>
  </si>
  <si>
    <t>ESTACIÓN BELLAVISTA LA FLORIDA</t>
  </si>
  <si>
    <t>ESTACIÓN MIRADOR</t>
  </si>
  <si>
    <t>ESTACIÓN PEDRERO</t>
  </si>
  <si>
    <t>ESTACIÓN SAN JOAQUÍN</t>
  </si>
  <si>
    <t>ESTACIÓN CAMINO AGRÍCOLA</t>
  </si>
  <si>
    <t>ESTACIÓN CARLOS VALDOVINOS</t>
  </si>
  <si>
    <t>ESTACIÓN RODRIGO DE ARAYA</t>
  </si>
  <si>
    <t>ESTACIÓN ÑUBLE</t>
  </si>
  <si>
    <t>ESTACIÓN IRARRÁZAVAL</t>
  </si>
  <si>
    <t>ESTACIÓN SANTA ISABEL</t>
  </si>
  <si>
    <t>ESTACIÓN PARQUE BUSTAMANTE</t>
  </si>
  <si>
    <t>ESTACIÓN BAQUEDANO L5</t>
  </si>
  <si>
    <t>ESTACIÓN BELLAS ARTES</t>
  </si>
  <si>
    <t>ESTACIÓN PLAZA DE ARMAS</t>
  </si>
  <si>
    <t>ESTACIÓN SANTA ANA L5</t>
  </si>
  <si>
    <t xml:space="preserve">Manuales: de Operación, Técnico del sistema, Mantenimiento </t>
  </si>
  <si>
    <t>Plan de Mantenimiento</t>
  </si>
  <si>
    <t>SEAT</t>
  </si>
  <si>
    <t>Documentación (planos y documentos de fabricación, montaje, pruebas, operación, mantenimiento y capacitación).</t>
  </si>
  <si>
    <t>En SEAT 7</t>
  </si>
  <si>
    <t>1.4</t>
  </si>
  <si>
    <t>Estudio Electroacústico de la estación (Incluye Documentación)</t>
  </si>
  <si>
    <t>Ingeniería de Detalle y Especificaciones Técnicas conjunto de equipos del sistema de sonorización de la estación</t>
  </si>
  <si>
    <t>3.1.5</t>
  </si>
  <si>
    <t>Desmontaje del equipamiento antiguo de sonorización en local técnico y estación</t>
  </si>
  <si>
    <t>VARIOS EDIFICIOS CENTRALES</t>
  </si>
  <si>
    <t>ESTACIÓN ECUADOR</t>
  </si>
  <si>
    <t>ESTACIÓN SAN ALBERTO HURTADO</t>
  </si>
  <si>
    <t>ESTACIÓN UNIVERSIDAD DE SANTIAGO</t>
  </si>
  <si>
    <t>ESTACIÓN ESTACIÓN CENTRAL</t>
  </si>
  <si>
    <t>ESTACIÓN UNIÓN LATINO AMERICANA</t>
  </si>
  <si>
    <t>ESTACIÓN REPÚBLICA</t>
  </si>
  <si>
    <t>ESTACIÓN LOS HÉROES L1</t>
  </si>
  <si>
    <t>ESTACIÓN LA MONEDA</t>
  </si>
  <si>
    <t>ESTACIÓN UNIVERSIDAD DE CHILE</t>
  </si>
  <si>
    <t>ESTACIÓN SANTA LUCÍA</t>
  </si>
  <si>
    <t>ESTACIÓN UNIVERSIDAD CATÓLICA</t>
  </si>
  <si>
    <t>ESTACIÓN BAQUEDANO L1</t>
  </si>
  <si>
    <t>ESTACIÓN SALVADOR</t>
  </si>
  <si>
    <t>ESTACIÓN MANUEL MONTT</t>
  </si>
  <si>
    <t>ESTACIÓN PEDRO DE VALDIVIA</t>
  </si>
  <si>
    <t>ESTACIÓN LOS LEONES</t>
  </si>
  <si>
    <t>ESTACIÓN TOBALABA</t>
  </si>
  <si>
    <t>ESTACIÓN EL GOLF</t>
  </si>
  <si>
    <t>ESTACIÓN ALCÁNTARA</t>
  </si>
  <si>
    <t>ESTACIÓN ESCUELA MILITAR</t>
  </si>
  <si>
    <t>Eliminación (como residuo electrónico) del equipamiento antiguo de sonorización en local técnico y estación</t>
  </si>
  <si>
    <t>Desmontaje del equipamiento antiguo</t>
  </si>
  <si>
    <t>Eliminación (como residuo electrónico) del equipamiento antiguo</t>
  </si>
  <si>
    <t>4.5</t>
  </si>
  <si>
    <t>Equipos de Comando, Control y Procesamiento de señal de Audio en el SEAT, BBDD</t>
  </si>
  <si>
    <t>INTEGRACIÓN E INTERFACES</t>
  </si>
  <si>
    <t>Integración e Interfaces varias</t>
  </si>
  <si>
    <t>Sub Total Oferta Edificio Central</t>
  </si>
  <si>
    <t>VSEAT</t>
  </si>
  <si>
    <t>SERVICIO</t>
  </si>
  <si>
    <t>Item</t>
  </si>
  <si>
    <t xml:space="preserve">Repuesto </t>
  </si>
  <si>
    <t>…</t>
  </si>
  <si>
    <t>[UF] impuestos incluidos</t>
  </si>
  <si>
    <t xml:space="preserve">Sistema/ Subsistema </t>
  </si>
  <si>
    <t>P. Unit. Neto UF</t>
  </si>
  <si>
    <t>FORMULARIO N°1</t>
  </si>
  <si>
    <t>VALOR TOTAL DE LA OFERTA ECONÓMICA DE LA INGENIERÍA, SUMINISTRO, MONTAJE Y PUESTA EN MARCHA.</t>
  </si>
  <si>
    <t>El Proponente adjuntará a este formulario lo señalado en el Artículo 11 letra a).</t>
  </si>
  <si>
    <t>El Proponente, se obliga a ejecutar el contrato objeto de la licitación, correspondiente a la Licitación, por los precios señalados en los formularios de precios, teniendo en consideración que el valor total del contrato corresponde a:</t>
  </si>
  <si>
    <t>TOTAL OFERTA ECONÓMICA (A)</t>
  </si>
  <si>
    <t xml:space="preserve"> Precio Total UF
(impuestos incluidos)</t>
  </si>
  <si>
    <t>REPRESENTANTE DEL PROPONENTE</t>
  </si>
  <si>
    <t>(Nombre, Firma y Timbre)</t>
  </si>
  <si>
    <t>Fecha: ___/___/___</t>
  </si>
  <si>
    <t xml:space="preserve">                                                                        </t>
  </si>
  <si>
    <t>INGENIERÍA, SUMINISTRO, MONTAJE Y PUESTA EN MARCHA, CON OPCION DE MANTENIMIENTO, DEL SISTEMA DE SONORIZACIÓN PARA ESTACIONES DE LAS LÍNEAS 1, 2 Y 5 DE LA RED DE METRO S.A.</t>
  </si>
  <si>
    <t>Sub Total Oferta Ingeniería, Suministro y Montaje Estaciones Línea 1</t>
  </si>
  <si>
    <r>
      <t xml:space="preserve">Pruebas ajustes sonoridad estación combinación </t>
    </r>
    <r>
      <rPr>
        <i/>
        <sz val="10"/>
        <rFont val="Times New Roman"/>
        <family val="1"/>
      </rPr>
      <t>(solo estaciones combinación)</t>
    </r>
  </si>
  <si>
    <t>FORMULARIO N°2.1</t>
  </si>
  <si>
    <t>FORMULARIO DE PRECIOS DETALLADOS ESTACIONES LINEA 1</t>
  </si>
  <si>
    <t>El Proponente adjuntará a este formulario los precios detallados de cada uno de los ítems de su solución,de acuerdo a lo señalado en el Artículo 11 letra b).</t>
  </si>
  <si>
    <t xml:space="preserve"> Precio SubTotal UF 
(sin IVA)</t>
  </si>
  <si>
    <t>Sub Total Oferta Ingeniería, Suministro y Montaje Estaciones Línea 2</t>
  </si>
  <si>
    <t>El Proponente adjuntará a este formulario los precios detallados de cada uno de los ítems de su solución,de acuerdo a lo señalado en el Artículo 11 letra c).</t>
  </si>
  <si>
    <t>FORMULARIO N°2.2</t>
  </si>
  <si>
    <t>FORMULARIO DE PRECIOS DETALLADOS ESTACIONES LINEA 2</t>
  </si>
  <si>
    <t>FORMULARIO N°2.3</t>
  </si>
  <si>
    <t>FORMULARIO DE PRECIOS DETALLADOS ESTACIONES LINEA 5</t>
  </si>
  <si>
    <t>El Proponente adjuntará a este formulario los precios detallados de cada uno de los ítems de su solución,de acuerdo a lo señalado en el Artículo 11 letra d).</t>
  </si>
  <si>
    <t>Sub Total Oferta Ingeniería, Suministro y Montaje Estaciones Línea 5</t>
  </si>
  <si>
    <t>FORMULARIO N°2.4</t>
  </si>
  <si>
    <t>FORMULARIO DE PRECIOS DETALLADOS EDIFICIO CENTRAL</t>
  </si>
  <si>
    <t>El Proponente adjuntará a este formulario los precios detallados de cada uno de los ítems de su solución,de acuerdo a lo señalado en el Artículo 11 letra e).</t>
  </si>
  <si>
    <t>FORMULARIO N°3</t>
  </si>
  <si>
    <t>El Proponente adjuntará a este formulario lo señalado en el Artículo 11 letra f).</t>
  </si>
  <si>
    <t>El Proponente declara y acepta garantizar los Precios Unitarios de cada uno de los repuestos que componen su solución, indicados en este formulario, durante el periodo de duración de la garantía, correspondiente a veinticuatro (24) meses, contados desde la fecha de la Recepción Provisional.</t>
  </si>
  <si>
    <t>Metro podrá hacer uso o no de esta opción de compra de repuestos, y de hacerlo efectivo, sin límite de cantidad ni oportunidades que ejerce esta opción</t>
  </si>
  <si>
    <t>PRECIOS FUTUROS GARANTIZADOS DE REPUESTOS</t>
  </si>
  <si>
    <t>FORMULARIO N°4</t>
  </si>
  <si>
    <t>FORMULARIO N°5</t>
  </si>
  <si>
    <t>VALORES OPCIONALES DE LA INGENIERÍA, SUMINISTRO, MONTAJE Y PUESTA EN MARCHA</t>
  </si>
  <si>
    <t>FORMULARIO N°5.1</t>
  </si>
  <si>
    <t>LISTADO DE VALORES UNITARIOS DE REPUESTOS</t>
  </si>
  <si>
    <t>FORMULARIO N°6</t>
  </si>
  <si>
    <t>El oferente deberá adjuntar una propuesta en conjunto, a diferencia de los formularios N°1 y N°5, el presente formulario N°6 considera un valor por economía de escala dada la sinergia de ambas partes del servicio</t>
  </si>
  <si>
    <t>PRECIO UNITARIO DE REPUESTOS PARA EL MANTENIMIENTO OPCIONAL 1 (51 ESTACIONES)</t>
  </si>
  <si>
    <t>Mantenimiento Opcional 1 Con suministro de repuestos</t>
  </si>
  <si>
    <t>Mantenimiento Opcional 2 Con suministro de repuestos</t>
  </si>
  <si>
    <t>El Proponente adjuntará a este formulario señalado en el Artículo 11 letra g).</t>
  </si>
  <si>
    <t>El Proponente adjuntará a este formulario el listado de valores unitarios de los repuestos a utilizar en las actividades de mantenimiento opcional 1 y 2 durante la ejecución del contrato acorde a lo presentado en su oferta técnica</t>
  </si>
  <si>
    <t xml:space="preserve">5 AÑOS DE MANTENIMIENTO CON SUMINISTRO DE REPUESTOS PARA 51 ESTACIONES DE METRO (LÍNEAS 1, 2 Y 5) </t>
  </si>
  <si>
    <t>VALOR (UF) TOTAL NETO</t>
  </si>
  <si>
    <t>Costo Fijo Mano de Obra</t>
  </si>
  <si>
    <t>Costo Suministro de Materiales e Insumos</t>
  </si>
  <si>
    <t>2.1 Materiales y herramientas menores</t>
  </si>
  <si>
    <t>2.2 Maquinaria y equipos mayores</t>
  </si>
  <si>
    <t>2.3 Costo almacenamiento o bodegaje</t>
  </si>
  <si>
    <t>2.4 Movilización - Transporte</t>
  </si>
  <si>
    <t>2.5 Hardware y Software</t>
  </si>
  <si>
    <t>2.6 Otros gastos si los hubiera</t>
  </si>
  <si>
    <t>3.1 Medios de Comunicación</t>
  </si>
  <si>
    <t>Tecnología</t>
  </si>
  <si>
    <t>4.1 Licencias de Software</t>
  </si>
  <si>
    <t>Total Gastos Directos sin impuestos (I)</t>
  </si>
  <si>
    <t>Gastos Subcontratistas</t>
  </si>
  <si>
    <t>5.1 Subcontrato 1</t>
  </si>
  <si>
    <t>5.2 Subcontrato 2</t>
  </si>
  <si>
    <t>5.3 Indicar otros singularmente si los hubiera</t>
  </si>
  <si>
    <t>Gastos Administración</t>
  </si>
  <si>
    <t>6.1 Administración General</t>
  </si>
  <si>
    <t>Total Gastos indirectos sin impuestos (II)</t>
  </si>
  <si>
    <t>Subtotal (suma I + II)</t>
  </si>
  <si>
    <t>UTILIDAD</t>
  </si>
  <si>
    <t>Valor (%)</t>
  </si>
  <si>
    <t>Valor (UF)</t>
  </si>
  <si>
    <t>Gastos Financieros</t>
  </si>
  <si>
    <t>9.1 Boletas de Garantía</t>
  </si>
  <si>
    <t>9.2 Pólizas de Seguro</t>
  </si>
  <si>
    <t>Total Gastos Financieros</t>
  </si>
  <si>
    <t>Total sin Impuestos ((suma I+II) + Utilidad + Gastos Financieros)</t>
  </si>
  <si>
    <t>VALOR TOTAL IVA INCLUIDO</t>
  </si>
  <si>
    <t>MANTENIMIENTO OPCIONAL 2</t>
  </si>
  <si>
    <t>MANTENIMIENTO OPCIONAL 1</t>
  </si>
  <si>
    <t>DESCRIPCIÓN GASTOS MANTENIMIENTO 51 ESTACIONES</t>
  </si>
  <si>
    <t>No se aceptará ningún tipo de propuesta fuera de lo establecido; los criterios de distribución en caso de adjudicación múltiples, quedan a sola decisión de Metro.</t>
  </si>
  <si>
    <t>El Proponente, se compromete a ejecutar los trabajos, a que se refieren los antecedentes de la licitación, correspondientes al “Servicio de Mantenimiento y Suministro de Repuestos Asociados para el Sistema de Sonorización", conforme al presupuesto adjunto.</t>
  </si>
  <si>
    <r>
      <t xml:space="preserve">GASTOS DIRECTOS </t>
    </r>
    <r>
      <rPr>
        <b/>
        <sz val="11"/>
        <color theme="1"/>
        <rFont val="Times New Roman"/>
        <family val="1"/>
      </rPr>
      <t>(a)</t>
    </r>
  </si>
  <si>
    <r>
      <t xml:space="preserve">GASTOS INDIRECTOS </t>
    </r>
    <r>
      <rPr>
        <b/>
        <sz val="11"/>
        <color theme="1"/>
        <rFont val="Times New Roman"/>
        <family val="1"/>
      </rPr>
      <t>(a)</t>
    </r>
  </si>
  <si>
    <r>
      <t xml:space="preserve">6.2 Especificar otros gastos si los hubiera </t>
    </r>
    <r>
      <rPr>
        <b/>
        <sz val="11"/>
        <color theme="1"/>
        <rFont val="Times New Roman"/>
        <family val="1"/>
      </rPr>
      <t>(c)</t>
    </r>
  </si>
  <si>
    <r>
      <t xml:space="preserve">9.3 Especificar otros gastos si los hubiera </t>
    </r>
    <r>
      <rPr>
        <b/>
        <sz val="11"/>
        <color theme="1"/>
        <rFont val="Times New Roman"/>
        <family val="1"/>
      </rPr>
      <t>(c)</t>
    </r>
  </si>
  <si>
    <r>
      <rPr>
        <b/>
        <sz val="11"/>
        <color theme="1"/>
        <rFont val="Calibri"/>
        <family val="2"/>
        <scheme val="minor"/>
      </rPr>
      <t>(a)</t>
    </r>
    <r>
      <rPr>
        <sz val="10"/>
        <rFont val="Arial"/>
        <family val="2"/>
      </rPr>
      <t xml:space="preserve"> Todos los valores deben estar expresados en Unidad de Fomento (UF) IVA INCLUIDO , sin ningún tipo de abreviación.</t>
    </r>
  </si>
  <si>
    <r>
      <rPr>
        <b/>
        <sz val="11"/>
        <color theme="1"/>
        <rFont val="Calibri"/>
        <family val="2"/>
        <scheme val="minor"/>
      </rPr>
      <t>(b)</t>
    </r>
    <r>
      <rPr>
        <sz val="10"/>
        <rFont val="Arial"/>
        <family val="2"/>
      </rPr>
      <t xml:space="preserve"> Este incluye todos los costos asociados a tener una persona disponible para trabajar, como por ejemplo, los EPP, la vestimenta, etc.</t>
    </r>
  </si>
  <si>
    <r>
      <rPr>
        <b/>
        <sz val="11"/>
        <color theme="1"/>
        <rFont val="Calibri"/>
        <family val="2"/>
        <scheme val="minor"/>
      </rPr>
      <t>(c)</t>
    </r>
    <r>
      <rPr>
        <sz val="10"/>
        <rFont val="Arial"/>
        <family val="2"/>
      </rPr>
      <t xml:space="preserve">  El proponente podrá incluir costos que afecten su flujo mensual, siempre y cuando estén detallados y desglosados. Metro puede desestimar cualquier tópico que no quede claro.</t>
    </r>
  </si>
  <si>
    <t>1.1 Costo mano de obra-Técnico</t>
  </si>
  <si>
    <t>1.2 Costo mano de obra-Supervisor</t>
  </si>
  <si>
    <t>1.3 Costo mano de obra- Prevencionista de riesgos, administrativo</t>
  </si>
  <si>
    <t>1.4 Costo mano de obra- Administrador de contrato</t>
  </si>
  <si>
    <t>1.5 Costo mano de obra- Ayudantes</t>
  </si>
  <si>
    <r>
      <t xml:space="preserve">1.6 Especificar otros gastos si los hubiera </t>
    </r>
    <r>
      <rPr>
        <b/>
        <sz val="11"/>
        <color theme="1"/>
        <rFont val="Times New Roman"/>
        <family val="1"/>
      </rPr>
      <t>(c)</t>
    </r>
  </si>
  <si>
    <t xml:space="preserve">   3.1 Celulares u radios</t>
  </si>
  <si>
    <t xml:space="preserve">   3.2 Internet</t>
  </si>
  <si>
    <r>
      <t xml:space="preserve">   3.3 Especificar otros gastos si los hubiera </t>
    </r>
    <r>
      <rPr>
        <b/>
        <sz val="11"/>
        <color theme="1"/>
        <rFont val="Times New Roman"/>
        <family val="1"/>
      </rPr>
      <t>(c)</t>
    </r>
  </si>
  <si>
    <t>______________________</t>
  </si>
  <si>
    <t>A) ...................................................................................................................Unidades de Fomento, impuestos incluidos.</t>
  </si>
  <si>
    <t>OPCIONAL 1 DE LA INGENIERÍA, SUMINISTRO, MONTAJE Y PUESTA EN MARCHA</t>
  </si>
  <si>
    <t>OPCIONAL 2 DE LA INGENIERÍA, SUMINISTRO, MONTAJE Y PUESTA EN MARCHA</t>
  </si>
  <si>
    <t xml:space="preserve">MANTENIMIENTO OPCIONAL 1 </t>
  </si>
  <si>
    <t>VALOR TOTAL DE LA OFERTA ECONOMICA DEL MANTENIMIENTO OPCIONAL 1 y EL MANTENIMIENTO OPCIONAL2</t>
  </si>
  <si>
    <t>DESGLOSE DE VALORES UNITARIOS DEL PERSONAL</t>
  </si>
  <si>
    <t>PRECIO UNITARIO DE REPUESTOS PARA EL MANTENIMIENTO OPCIONAL 2 (108 ESTACIONES)</t>
  </si>
  <si>
    <t>DESCRIPCIÓN GASTOS MANTENIMIENTO 108 ESTACIONES</t>
  </si>
  <si>
    <t>VALOR TOTAL DE LA OFERTA ECONÓMICA DE LA INGENIERÍA, SUMINISTRO, MONTAJE Y PUESTA EN MARCHA CON OPCIONAL DE MANTENIMIENTO</t>
  </si>
  <si>
    <t>B) ...................................................................................................................Unidades de Fomento, impuestos incluidos.</t>
  </si>
  <si>
    <t>TOTAL OFERTA ECONÓMICA CONJUNTO MANTENIMIENTO OPCIONAL 1 (B)</t>
  </si>
  <si>
    <t>C) ...................................................................................................................Unidades de Fomento, impuestos incluidos.</t>
  </si>
  <si>
    <t>TOTAL OFERTA ECONÓMICA CONJUNTO MANTENIMIENTO OPCIONAL 2 (C)</t>
  </si>
  <si>
    <t xml:space="preserve">5 AÑOS DE MANTENIMIENTO CON SUMINISTRO DE REPUESTOS  DE 108 ESTACIONES (LÍNEAS 1, 2, 4 Y 5) </t>
  </si>
  <si>
    <t>Valor Mensual UF</t>
  </si>
  <si>
    <t>Valor Anual UF</t>
  </si>
  <si>
    <t>(impuestos incluídos)</t>
  </si>
  <si>
    <t>Valor Total (UF, IVA incluido) mantenimiento opcional 1 de 51 estaciones de Líneas 1, 2, y 5 de Metro.: 
________________________________(letras)</t>
  </si>
  <si>
    <t>Valor Total (UF, IVA incluido) mantenimiento opcional 2 de 108 estaciones de Líneas 1, 2, 4 y 5 de Metro.: 
________________________________(letras)</t>
  </si>
  <si>
    <t>Total Oferta Ingeniería, Suministro y Montaje Estaciones Línea 1 (Impuestos incluidos)</t>
  </si>
  <si>
    <t>Total Oferta Ingeniería, Suministro y Montaje Estaciones Línea 2 (Impuestos Incluídos)</t>
  </si>
  <si>
    <t>Total Oferta Ingeniería, Suministro y Montaje Estaciones Línea 5 (Impuestos Incluídos)</t>
  </si>
  <si>
    <t>Total Oferta Edificio Central (Impuestos Incluídos)</t>
  </si>
  <si>
    <t>FORMULARIO N°5.2</t>
  </si>
  <si>
    <t>INTEGRACIÓN ESTACIONES L4 A NUEVA IHM SONORIZACIÓN 7° PISO</t>
  </si>
  <si>
    <t>INTEGRACIÓN ESTACIONES L5 A NUEVA IHM SONORIZACIÓN 7° PISO</t>
  </si>
</sst>
</file>

<file path=xl/styles.xml><?xml version="1.0" encoding="utf-8"?>
<styleSheet xmlns="http://schemas.openxmlformats.org/spreadsheetml/2006/main">
  <numFmts count="40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00"/>
    <numFmt numFmtId="165" formatCode="_-* #,##0.00\ &quot;€&quot;_-;\-* #,##0.00\ &quot;€&quot;_-;_-* &quot;-&quot;??\ &quot;€&quot;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_)&quot;Cents/lb&quot;;\-&quot;$&quot;#,##0.00"/>
    <numFmt numFmtId="169" formatCode="#,##0.0"/>
    <numFmt numFmtId="170" formatCode="#,##0.00\ &quot;Pts&quot;;\-#,##0.00\ &quot;Pts&quot;"/>
    <numFmt numFmtId="171" formatCode="&quot;Pts&quot;\ #,##0;[Red]\-&quot;Pts&quot;\ #,##0"/>
    <numFmt numFmtId="172" formatCode="&quot;$&quot;#,##0.000_);\(&quot;$&quot;#,##0.000\)"/>
    <numFmt numFmtId="173" formatCode="&quot;Ch$&quot;#,##0.00_);\(&quot;Ch$&quot;#,##0.00\)"/>
    <numFmt numFmtId="174" formatCode="&quot;Ch$&quot;#,##0_);\(&quot;Ch$&quot;#,##0\)"/>
    <numFmt numFmtId="175" formatCode="mmmm\ d\,\ yyyy"/>
    <numFmt numFmtId="176" formatCode="&quot;$&quot;\ #.##&quot;/KWh&quot;"/>
    <numFmt numFmtId="177" formatCode="&quot;$&quot;#,##0.00_)&quot;/lb&quot;;\-&quot;$&quot;#,##0.00"/>
    <numFmt numFmtId="178" formatCode="&quot;$&quot;#,##0.0000_)&quot;/lb&quot;;\(&quot;$&quot;#,##0.0000\)"/>
    <numFmt numFmtId="179" formatCode="&quot;$&quot;#,##0.000_)&quot;/m3&quot;;\(&quot;$&quot;#,##0.00\)"/>
    <numFmt numFmtId="180" formatCode="&quot;$&quot;\ #.##&quot;/MWh&quot;"/>
    <numFmt numFmtId="181" formatCode="&quot;$&quot;#,##0.00_)&quot;/t&quot;;\-&quot;$&quot;#,##0"/>
    <numFmt numFmtId="182" formatCode="&quot;$&quot;#,##0_)&quot; /year&quot;;[Red]\(#,##0\)"/>
    <numFmt numFmtId="183" formatCode="0.0000000"/>
    <numFmt numFmtId="184" formatCode="_-* #,##0\ _$_-;\-* #,##0\ _$_-;_-* &quot;-&quot;\ _$_-;_-@_-"/>
    <numFmt numFmtId="185" formatCode="0.000%"/>
    <numFmt numFmtId="186" formatCode="_-[$€-2]\ * #,##0.00_-;\-[$€-2]\ * #,##0.00_-;_-[$€-2]\ * &quot;-&quot;??_-"/>
    <numFmt numFmtId="187" formatCode="d\-mmmm\-yyyy"/>
    <numFmt numFmtId="188" formatCode="&quot;$&quot;#,##0.00_)&quot;/m3&quot;;[Red]\(&quot;$&quot;#,##0.00\)"/>
    <numFmt numFmtId="189" formatCode="#,#00"/>
    <numFmt numFmtId="190" formatCode="General_)"/>
    <numFmt numFmtId="191" formatCode="#,##0\ &quot;Pts&quot;;\-#,##0\ &quot;Pts&quot;"/>
    <numFmt numFmtId="192" formatCode="&quot;N$&quot;#,##0.00_);\(&quot;N$&quot;#,##0.00\)"/>
    <numFmt numFmtId="193" formatCode="&quot;N$&quot;#,##0_);\(&quot;N$&quot;#,##0\)"/>
    <numFmt numFmtId="194" formatCode="#0&quot; months&quot;"/>
    <numFmt numFmtId="195" formatCode="0%\ &quot;Grade A&quot;"/>
    <numFmt numFmtId="196" formatCode="0.0000%"/>
    <numFmt numFmtId="197" formatCode="m/d/yy\ h:mm:ss"/>
    <numFmt numFmtId="198" formatCode="#,##0.0_);\(#,##0.0\)"/>
    <numFmt numFmtId="199" formatCode="0\ &quot;weeks&quot;"/>
    <numFmt numFmtId="200" formatCode="yyyy"/>
    <numFmt numFmtId="201" formatCode="0.0\ &quot;yrs&quot;"/>
  </numFmts>
  <fonts count="74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/>
      <sz val="12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trike/>
      <sz val="14"/>
      <name val="Times New Roman"/>
      <family val="1"/>
    </font>
    <font>
      <b/>
      <strike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Helv"/>
    </font>
    <font>
      <sz val="10"/>
      <color indexed="12"/>
      <name val="Arial"/>
      <family val="2"/>
    </font>
    <font>
      <b/>
      <sz val="18"/>
      <name val="Arial"/>
      <family val="2"/>
    </font>
    <font>
      <sz val="10"/>
      <color indexed="11"/>
      <name val="Courier New"/>
      <family val="3"/>
    </font>
    <font>
      <b/>
      <u/>
      <sz val="10"/>
      <name val="Arial"/>
      <family val="2"/>
    </font>
    <font>
      <sz val="10"/>
      <name val="Helv"/>
    </font>
    <font>
      <sz val="10"/>
      <name val="Courier New"/>
      <family val="3"/>
    </font>
    <font>
      <sz val="1"/>
      <color indexed="8"/>
      <name val="Courier"/>
      <family val="3"/>
    </font>
    <font>
      <b/>
      <strike/>
      <sz val="8"/>
      <name val="Tahoma"/>
      <family val="2"/>
    </font>
    <font>
      <sz val="5"/>
      <name val="Arial"/>
      <family val="2"/>
    </font>
    <font>
      <sz val="14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5"/>
      <name val="Times New Roman"/>
      <family val="1"/>
    </font>
    <font>
      <sz val="10"/>
      <color indexed="9"/>
      <name val="MS Sans Serif"/>
      <family val="2"/>
    </font>
    <font>
      <sz val="9"/>
      <color indexed="9"/>
      <name val="Helv"/>
    </font>
    <font>
      <sz val="10"/>
      <name val="Courier"/>
      <family val="3"/>
    </font>
    <font>
      <b/>
      <sz val="10"/>
      <name val="Helv"/>
    </font>
    <font>
      <i/>
      <sz val="10"/>
      <name val="Helv"/>
    </font>
    <font>
      <sz val="10"/>
      <color indexed="8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2"/>
      <name val="MS Sans Serif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2"/>
      <name val="Courier New"/>
      <family val="3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b/>
      <u/>
      <sz val="1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5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37" fontId="39" fillId="0" borderId="18" applyFont="0" applyBorder="0" applyAlignment="0">
      <alignment horizontal="centerContinuous"/>
    </xf>
    <xf numFmtId="0" fontId="40" fillId="0" borderId="0" applyNumberFormat="0" applyFill="0" applyProtection="0">
      <alignment horizontal="left"/>
    </xf>
    <xf numFmtId="0" fontId="41" fillId="0" borderId="0"/>
    <xf numFmtId="0" fontId="4" fillId="0" borderId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63" applyNumberFormat="0" applyAlignment="0" applyProtection="0"/>
    <xf numFmtId="0" fontId="29" fillId="20" borderId="63" applyNumberFormat="0" applyAlignment="0" applyProtection="0"/>
    <xf numFmtId="0" fontId="31" fillId="21" borderId="64" applyNumberFormat="0" applyAlignment="0" applyProtection="0"/>
    <xf numFmtId="0" fontId="31" fillId="21" borderId="64" applyNumberFormat="0" applyAlignment="0" applyProtection="0"/>
    <xf numFmtId="0" fontId="30" fillId="0" borderId="65" applyNumberFormat="0" applyFill="0" applyAlignment="0" applyProtection="0"/>
    <xf numFmtId="0" fontId="30" fillId="0" borderId="65" applyNumberFormat="0" applyFill="0" applyAlignment="0" applyProtection="0"/>
    <xf numFmtId="168" fontId="43" fillId="0" borderId="17">
      <alignment horizontal="center"/>
      <protection locked="0"/>
    </xf>
    <xf numFmtId="1" fontId="44" fillId="0" borderId="0" applyFill="0" applyBorder="0">
      <alignment horizontal="center"/>
    </xf>
    <xf numFmtId="1" fontId="44" fillId="0" borderId="0" applyFill="0" applyBorder="0">
      <alignment horizontal="center"/>
    </xf>
    <xf numFmtId="1" fontId="44" fillId="0" borderId="0" applyFill="0" applyBorder="0">
      <alignment horizontal="center"/>
    </xf>
    <xf numFmtId="1" fontId="44" fillId="0" borderId="0" applyFill="0" applyBorder="0">
      <alignment horizontal="center"/>
    </xf>
    <xf numFmtId="169" fontId="4" fillId="0" borderId="0" applyFill="0" applyBorder="0" applyAlignment="0" applyProtection="0"/>
    <xf numFmtId="38" fontId="38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ill="0" applyBorder="0" applyAlignment="0" applyProtection="0"/>
    <xf numFmtId="0" fontId="45" fillId="0" borderId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0" fontId="45" fillId="0" borderId="0"/>
    <xf numFmtId="170" fontId="4" fillId="0" borderId="0" applyFill="0" applyBorder="0" applyAlignment="0" applyProtection="0"/>
    <xf numFmtId="171" fontId="38" fillId="0" borderId="0" applyFont="0" applyFill="0" applyBorder="0" applyAlignment="0" applyProtection="0"/>
    <xf numFmtId="172" fontId="4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0" fontId="40" fillId="0" borderId="7" applyNumberFormat="0" applyAlignment="0" applyProtection="0"/>
    <xf numFmtId="0" fontId="4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0" fontId="47" fillId="0" borderId="0">
      <protection locked="0"/>
    </xf>
    <xf numFmtId="176" fontId="4" fillId="0" borderId="0">
      <alignment horizontal="center"/>
    </xf>
    <xf numFmtId="176" fontId="4" fillId="0" borderId="0">
      <alignment horizontal="center"/>
    </xf>
    <xf numFmtId="176" fontId="4" fillId="0" borderId="0">
      <alignment horizontal="center"/>
    </xf>
    <xf numFmtId="177" fontId="4" fillId="0" borderId="0">
      <alignment horizontal="center"/>
    </xf>
    <xf numFmtId="177" fontId="4" fillId="0" borderId="0">
      <alignment horizontal="center"/>
    </xf>
    <xf numFmtId="177" fontId="4" fillId="0" borderId="0">
      <alignment horizontal="center"/>
    </xf>
    <xf numFmtId="178" fontId="4" fillId="0" borderId="0">
      <alignment horizontal="right"/>
    </xf>
    <xf numFmtId="178" fontId="4" fillId="0" borderId="0">
      <alignment horizontal="right"/>
    </xf>
    <xf numFmtId="178" fontId="4" fillId="0" borderId="0">
      <alignment horizontal="right"/>
    </xf>
    <xf numFmtId="179" fontId="46" fillId="0" borderId="66">
      <alignment horizontal="center"/>
    </xf>
    <xf numFmtId="180" fontId="4" fillId="0" borderId="0">
      <alignment horizontal="center"/>
    </xf>
    <xf numFmtId="180" fontId="4" fillId="0" borderId="0">
      <alignment horizontal="center"/>
    </xf>
    <xf numFmtId="180" fontId="4" fillId="0" borderId="0">
      <alignment horizontal="center"/>
    </xf>
    <xf numFmtId="181" fontId="4" fillId="0" borderId="0">
      <alignment horizontal="center"/>
    </xf>
    <xf numFmtId="181" fontId="4" fillId="0" borderId="0">
      <alignment horizontal="center"/>
    </xf>
    <xf numFmtId="181" fontId="4" fillId="0" borderId="0">
      <alignment horizontal="center"/>
    </xf>
    <xf numFmtId="182" fontId="46" fillId="0" borderId="67">
      <alignment horizontal="center"/>
    </xf>
    <xf numFmtId="0" fontId="48" fillId="0" borderId="17" applyNumberFormat="0" applyBorder="0" applyAlignment="0">
      <alignment horizontal="left" vertical="top"/>
    </xf>
    <xf numFmtId="0" fontId="49" fillId="0" borderId="0" applyNumberFormat="0" applyFill="0" applyBorder="0" applyAlignment="0" applyProtection="0"/>
    <xf numFmtId="183" fontId="4" fillId="0" borderId="0">
      <protection locked="0"/>
    </xf>
    <xf numFmtId="183" fontId="4" fillId="0" borderId="0">
      <protection locked="0"/>
    </xf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27" fillId="11" borderId="63" applyNumberFormat="0" applyAlignment="0" applyProtection="0"/>
    <xf numFmtId="0" fontId="27" fillId="11" borderId="63" applyNumberFormat="0" applyAlignment="0" applyProtection="0"/>
    <xf numFmtId="0" fontId="4" fillId="0" borderId="68" applyNumberFormat="0"/>
    <xf numFmtId="0" fontId="4" fillId="0" borderId="0"/>
    <xf numFmtId="0" fontId="4" fillId="0" borderId="0"/>
    <xf numFmtId="0" fontId="4" fillId="0" borderId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3" fontId="51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" fillId="0" borderId="0" applyFill="0" applyBorder="0" applyAlignment="0" applyProtection="0"/>
    <xf numFmtId="3" fontId="53" fillId="0" borderId="0" applyFill="0" applyBorder="0" applyAlignment="0" applyProtection="0"/>
    <xf numFmtId="187" fontId="4" fillId="0" borderId="0" applyFill="0" applyBorder="0" applyAlignment="0" applyProtection="0"/>
    <xf numFmtId="188" fontId="4" fillId="0" borderId="0" applyFill="0" applyBorder="0" applyAlignment="0" applyProtection="0"/>
    <xf numFmtId="188" fontId="4" fillId="0" borderId="0" applyFill="0" applyBorder="0" applyAlignment="0" applyProtection="0"/>
    <xf numFmtId="188" fontId="4" fillId="0" borderId="0" applyFill="0" applyBorder="0" applyAlignment="0" applyProtection="0"/>
    <xf numFmtId="0" fontId="45" fillId="0" borderId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189" fontId="47" fillId="0" borderId="0">
      <protection locked="0"/>
    </xf>
    <xf numFmtId="169" fontId="4" fillId="0" borderId="0">
      <protection locked="0"/>
    </xf>
    <xf numFmtId="2" fontId="4" fillId="0" borderId="0" applyFont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0" fontId="4" fillId="0" borderId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54" fillId="0" borderId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169" fontId="40" fillId="0" borderId="0" applyFill="0" applyBorder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0" fontId="55" fillId="0" borderId="0" applyFont="0" applyProtection="0">
      <protection hidden="1"/>
    </xf>
    <xf numFmtId="44" fontId="4" fillId="0" borderId="0" applyFont="0" applyFill="0" applyBorder="0" applyAlignment="0" applyProtection="0"/>
    <xf numFmtId="191" fontId="4" fillId="0" borderId="0" applyFill="0" applyBorder="0" applyAlignment="0" applyProtection="0"/>
    <xf numFmtId="0" fontId="45" fillId="0" borderId="0"/>
    <xf numFmtId="170" fontId="4" fillId="0" borderId="0" applyFill="0" applyBorder="0" applyAlignment="0" applyProtection="0"/>
    <xf numFmtId="192" fontId="4" fillId="0" borderId="0" applyFill="0" applyBorder="0" applyAlignment="0" applyProtection="0"/>
    <xf numFmtId="192" fontId="4" fillId="0" borderId="0" applyFill="0" applyBorder="0" applyAlignment="0" applyProtection="0"/>
    <xf numFmtId="192" fontId="4" fillId="0" borderId="0" applyFill="0" applyBorder="0" applyAlignment="0" applyProtection="0"/>
    <xf numFmtId="191" fontId="4" fillId="0" borderId="0" applyFill="0" applyBorder="0" applyAlignment="0" applyProtection="0"/>
    <xf numFmtId="193" fontId="4" fillId="0" borderId="0" applyFill="0" applyBorder="0" applyAlignment="0" applyProtection="0"/>
    <xf numFmtId="193" fontId="4" fillId="0" borderId="0" applyFill="0" applyBorder="0" applyAlignment="0" applyProtection="0"/>
    <xf numFmtId="193" fontId="4" fillId="0" borderId="0" applyFill="0" applyBorder="0" applyAlignment="0" applyProtection="0"/>
    <xf numFmtId="194" fontId="38" fillId="0" borderId="0">
      <alignment horizontal="center"/>
    </xf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56" fillId="0" borderId="0"/>
    <xf numFmtId="0" fontId="36" fillId="0" borderId="0"/>
    <xf numFmtId="0" fontId="36" fillId="0" borderId="0"/>
    <xf numFmtId="0" fontId="3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38" fillId="0" borderId="0"/>
    <xf numFmtId="0" fontId="4" fillId="27" borderId="69" applyNumberFormat="0" applyFont="0" applyAlignment="0" applyProtection="0"/>
    <xf numFmtId="0" fontId="4" fillId="27" borderId="69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95" fontId="46" fillId="0" borderId="67">
      <alignment horizontal="center"/>
    </xf>
    <xf numFmtId="0" fontId="40" fillId="0" borderId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3" fontId="4" fillId="0" borderId="0" applyFill="0" applyBorder="0" applyAlignment="0" applyProtection="0"/>
    <xf numFmtId="0" fontId="40" fillId="0" borderId="0"/>
    <xf numFmtId="0" fontId="45" fillId="0" borderId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ont="0" applyFill="0" applyBorder="0" applyAlignment="0" applyProtection="0"/>
    <xf numFmtId="0" fontId="40" fillId="0" borderId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4" fillId="0" borderId="70" applyNumberFormat="0" applyFont="0" applyFill="0" applyAlignment="0" applyProtection="0"/>
    <xf numFmtId="0" fontId="4" fillId="0" borderId="70" applyNumberFormat="0" applyFont="0" applyFill="0" applyAlignment="0" applyProtection="0"/>
    <xf numFmtId="0" fontId="4" fillId="0" borderId="70" applyNumberFormat="0" applyFont="0" applyFill="0" applyAlignment="0" applyProtection="0"/>
    <xf numFmtId="0" fontId="4" fillId="0" borderId="71" applyNumberFormat="0" applyFont="0" applyFill="0" applyAlignment="0" applyProtection="0"/>
    <xf numFmtId="0" fontId="4" fillId="0" borderId="71" applyNumberFormat="0" applyFont="0" applyFill="0" applyAlignment="0" applyProtection="0"/>
    <xf numFmtId="0" fontId="4" fillId="0" borderId="71" applyNumberFormat="0" applyFont="0" applyFill="0" applyAlignment="0" applyProtection="0"/>
    <xf numFmtId="0" fontId="4" fillId="0" borderId="72" applyNumberFormat="0" applyFont="0" applyFill="0" applyAlignment="0" applyProtection="0"/>
    <xf numFmtId="0" fontId="4" fillId="0" borderId="72" applyNumberFormat="0" applyFont="0" applyFill="0" applyAlignment="0" applyProtection="0"/>
    <xf numFmtId="0" fontId="4" fillId="0" borderId="72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4" applyNumberFormat="0" applyFont="0" applyFill="0" applyAlignment="0" applyProtection="0"/>
    <xf numFmtId="0" fontId="4" fillId="0" borderId="74" applyNumberFormat="0" applyFont="0" applyFill="0" applyAlignment="0" applyProtection="0"/>
    <xf numFmtId="0" fontId="4" fillId="0" borderId="74" applyNumberFormat="0" applyFont="0" applyFill="0" applyAlignment="0" applyProtection="0"/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4" fillId="0" borderId="75" applyNumberFormat="0" applyFont="0" applyFill="0" applyAlignment="0" applyProtection="0"/>
    <xf numFmtId="0" fontId="4" fillId="0" borderId="75" applyNumberFormat="0" applyFont="0" applyFill="0" applyAlignment="0" applyProtection="0"/>
    <xf numFmtId="0" fontId="4" fillId="0" borderId="75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5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6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28" fillId="20" borderId="87" applyNumberFormat="0" applyAlignment="0" applyProtection="0"/>
    <xf numFmtId="0" fontId="28" fillId="20" borderId="87" applyNumberFormat="0" applyAlignment="0" applyProtection="0"/>
    <xf numFmtId="4" fontId="62" fillId="26" borderId="88" applyNumberFormat="0" applyProtection="0">
      <alignment vertical="center"/>
    </xf>
    <xf numFmtId="4" fontId="59" fillId="29" borderId="88" applyNumberFormat="0" applyProtection="0">
      <alignment horizontal="right" vertical="center"/>
    </xf>
    <xf numFmtId="4" fontId="59" fillId="30" borderId="88" applyNumberFormat="0" applyProtection="0">
      <alignment horizontal="left" vertical="center" indent="1"/>
    </xf>
    <xf numFmtId="0" fontId="39" fillId="0" borderId="0" applyNumberFormat="0" applyFill="0" applyBorder="0">
      <alignment vertical="center"/>
      <protection locked="0"/>
    </xf>
    <xf numFmtId="0" fontId="40" fillId="0" borderId="48" applyNumberFormat="0" applyFill="0" applyAlignment="0" applyProtection="0"/>
    <xf numFmtId="0" fontId="57" fillId="0" borderId="0" applyNumberFormat="0" applyFill="0" applyBorder="0" applyAlignment="0" applyProtection="0"/>
    <xf numFmtId="0" fontId="63" fillId="0" borderId="0" applyNumberFormat="0" applyBorder="0">
      <alignment horizontal="centerContinuous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8" fontId="64" fillId="0" borderId="0" applyFill="0" applyBorder="0" applyAlignment="0"/>
    <xf numFmtId="0" fontId="21" fillId="0" borderId="89" applyNumberFormat="0" applyFill="0" applyAlignment="0" applyProtection="0"/>
    <xf numFmtId="0" fontId="21" fillId="0" borderId="89" applyNumberFormat="0" applyFill="0" applyAlignment="0" applyProtection="0"/>
    <xf numFmtId="0" fontId="22" fillId="0" borderId="90" applyNumberFormat="0" applyFill="0" applyAlignment="0" applyProtection="0"/>
    <xf numFmtId="0" fontId="22" fillId="0" borderId="90" applyNumberFormat="0" applyFill="0" applyAlignment="0" applyProtection="0"/>
    <xf numFmtId="0" fontId="23" fillId="0" borderId="91" applyNumberFormat="0" applyFill="0" applyAlignment="0" applyProtection="0"/>
    <xf numFmtId="0" fontId="23" fillId="0" borderId="9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" fontId="3" fillId="0" borderId="0" applyFill="0" applyBorder="0" applyAlignment="0"/>
    <xf numFmtId="1" fontId="3" fillId="0" borderId="0" applyFill="0" applyBorder="0" applyAlignment="0"/>
    <xf numFmtId="1" fontId="3" fillId="0" borderId="0" applyFill="0" applyBorder="0" applyAlignment="0"/>
    <xf numFmtId="1" fontId="3" fillId="0" borderId="0" applyFill="0" applyBorder="0" applyAlignment="0"/>
    <xf numFmtId="0" fontId="4" fillId="0" borderId="92" applyNumberFormat="0" applyFill="0" applyAlignment="0" applyProtection="0"/>
    <xf numFmtId="0" fontId="4" fillId="0" borderId="92" applyNumberFormat="0" applyFill="0" applyAlignment="0" applyProtection="0"/>
    <xf numFmtId="199" fontId="38" fillId="0" borderId="0"/>
    <xf numFmtId="0" fontId="65" fillId="0" borderId="0" applyNumberFormat="0" applyFont="0" applyFill="0" applyBorder="0" applyProtection="0">
      <alignment horizontal="center" vertical="center"/>
    </xf>
    <xf numFmtId="200" fontId="4" fillId="0" borderId="0">
      <alignment horizontal="right"/>
    </xf>
    <xf numFmtId="200" fontId="4" fillId="0" borderId="0">
      <alignment horizontal="right"/>
    </xf>
    <xf numFmtId="200" fontId="4" fillId="0" borderId="0">
      <alignment horizontal="right"/>
    </xf>
    <xf numFmtId="201" fontId="66" fillId="0" borderId="0">
      <alignment horizontal="center"/>
    </xf>
    <xf numFmtId="0" fontId="1" fillId="0" borderId="0"/>
    <xf numFmtId="165" fontId="1" fillId="0" borderId="0" applyFont="0" applyFill="0" applyBorder="0" applyAlignment="0" applyProtection="0"/>
  </cellStyleXfs>
  <cellXfs count="446">
    <xf numFmtId="0" fontId="0" fillId="0" borderId="0" xfId="0"/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10" fillId="2" borderId="0" xfId="0" applyFont="1" applyFill="1" applyAlignment="1"/>
    <xf numFmtId="0" fontId="11" fillId="2" borderId="0" xfId="0" applyFont="1" applyFill="1" applyBorder="1" applyAlignment="1"/>
    <xf numFmtId="0" fontId="5" fillId="2" borderId="14" xfId="0" applyFont="1" applyFill="1" applyBorder="1" applyAlignment="1">
      <alignment vertical="center"/>
    </xf>
    <xf numFmtId="164" fontId="5" fillId="2" borderId="12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164" fontId="5" fillId="2" borderId="5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164" fontId="6" fillId="2" borderId="0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3" fillId="2" borderId="0" xfId="0" applyFont="1" applyFill="1" applyAlignment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7" fillId="2" borderId="4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/>
    <xf numFmtId="0" fontId="5" fillId="2" borderId="0" xfId="0" applyFont="1" applyFill="1"/>
    <xf numFmtId="0" fontId="6" fillId="2" borderId="1" xfId="0" applyFont="1" applyFill="1" applyBorder="1" applyAlignment="1"/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/>
    <xf numFmtId="0" fontId="12" fillId="2" borderId="0" xfId="0" applyFont="1" applyFill="1" applyBorder="1" applyAlignment="1"/>
    <xf numFmtId="0" fontId="10" fillId="2" borderId="0" xfId="0" applyFont="1" applyFill="1" applyBorder="1" applyAlignment="1"/>
    <xf numFmtId="0" fontId="6" fillId="2" borderId="0" xfId="0" applyFont="1" applyFill="1"/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justify" vertical="center"/>
    </xf>
    <xf numFmtId="164" fontId="5" fillId="2" borderId="17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justify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0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5" fillId="2" borderId="3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/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10" fillId="2" borderId="0" xfId="0" applyFont="1" applyFill="1" applyBorder="1"/>
    <xf numFmtId="0" fontId="6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 vertical="center" wrapText="1"/>
    </xf>
    <xf numFmtId="164" fontId="5" fillId="3" borderId="23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right" vertical="center" wrapText="1"/>
    </xf>
    <xf numFmtId="164" fontId="6" fillId="5" borderId="34" xfId="0" applyNumberFormat="1" applyFont="1" applyFill="1" applyBorder="1" applyAlignment="1">
      <alignment horizontal="right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164" fontId="10" fillId="2" borderId="17" xfId="1" applyNumberFormat="1" applyFont="1" applyFill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164" fontId="10" fillId="2" borderId="17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164" fontId="10" fillId="2" borderId="25" xfId="0" applyNumberFormat="1" applyFont="1" applyFill="1" applyBorder="1" applyAlignment="1">
      <alignment horizontal="center" vertical="center" wrapText="1"/>
    </xf>
    <xf numFmtId="164" fontId="10" fillId="2" borderId="26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8" fillId="2" borderId="1" xfId="0" applyFont="1" applyFill="1" applyBorder="1" applyAlignment="1"/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/>
    <xf numFmtId="0" fontId="8" fillId="2" borderId="0" xfId="0" applyFont="1" applyFill="1" applyBorder="1" applyAlignment="1"/>
    <xf numFmtId="0" fontId="9" fillId="2" borderId="0" xfId="0" applyFont="1" applyFill="1" applyBorder="1" applyAlignment="1"/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justify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164" fontId="9" fillId="3" borderId="28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justify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3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right" vertical="center" wrapText="1"/>
    </xf>
    <xf numFmtId="164" fontId="8" fillId="5" borderId="34" xfId="0" applyNumberFormat="1" applyFont="1" applyFill="1" applyBorder="1" applyAlignment="1">
      <alignment horizontal="right" vertical="top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justify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164" fontId="10" fillId="3" borderId="16" xfId="0" applyNumberFormat="1" applyFont="1" applyFill="1" applyBorder="1" applyAlignment="1">
      <alignment horizontal="center" vertical="center" wrapText="1"/>
    </xf>
    <xf numFmtId="164" fontId="10" fillId="3" borderId="28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/>
    </xf>
    <xf numFmtId="0" fontId="10" fillId="0" borderId="6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/>
    <xf numFmtId="0" fontId="12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justify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164" fontId="10" fillId="3" borderId="17" xfId="0" applyNumberFormat="1" applyFont="1" applyFill="1" applyBorder="1" applyAlignment="1">
      <alignment horizontal="center" vertical="center" wrapText="1"/>
    </xf>
    <xf numFmtId="164" fontId="10" fillId="3" borderId="23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164" fontId="15" fillId="2" borderId="17" xfId="0" applyNumberFormat="1" applyFont="1" applyFill="1" applyBorder="1" applyAlignment="1">
      <alignment horizontal="center" vertical="center" wrapText="1"/>
    </xf>
    <xf numFmtId="164" fontId="15" fillId="2" borderId="23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Border="1"/>
    <xf numFmtId="0" fontId="10" fillId="2" borderId="44" xfId="0" applyFont="1" applyFill="1" applyBorder="1" applyAlignment="1">
      <alignment horizontal="center" vertical="center" wrapText="1"/>
    </xf>
    <xf numFmtId="164" fontId="10" fillId="2" borderId="36" xfId="0" applyNumberFormat="1" applyFont="1" applyFill="1" applyBorder="1" applyAlignment="1">
      <alignment horizontal="center" vertical="center" wrapText="1"/>
    </xf>
    <xf numFmtId="164" fontId="10" fillId="2" borderId="37" xfId="0" applyNumberFormat="1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top" wrapText="1"/>
    </xf>
    <xf numFmtId="0" fontId="8" fillId="5" borderId="39" xfId="0" applyFont="1" applyFill="1" applyBorder="1" applyAlignment="1">
      <alignment horizontal="center" vertical="top" wrapText="1"/>
    </xf>
    <xf numFmtId="164" fontId="8" fillId="5" borderId="39" xfId="0" applyNumberFormat="1" applyFont="1" applyFill="1" applyBorder="1" applyAlignment="1">
      <alignment horizontal="right" vertical="top" wrapText="1"/>
    </xf>
    <xf numFmtId="0" fontId="16" fillId="5" borderId="11" xfId="0" applyFont="1" applyFill="1" applyBorder="1" applyAlignment="1">
      <alignment horizontal="center" vertical="center"/>
    </xf>
    <xf numFmtId="0" fontId="11" fillId="2" borderId="0" xfId="0" applyFont="1" applyFill="1" applyAlignment="1">
      <alignment wrapText="1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164" fontId="5" fillId="2" borderId="57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vertical="center"/>
    </xf>
    <xf numFmtId="164" fontId="5" fillId="2" borderId="58" xfId="0" applyNumberFormat="1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5" fillId="2" borderId="54" xfId="0" applyFont="1" applyFill="1" applyBorder="1" applyAlignment="1">
      <alignment horizontal="center" vertical="center" wrapText="1"/>
    </xf>
    <xf numFmtId="164" fontId="5" fillId="2" borderId="59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164" fontId="5" fillId="2" borderId="6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52" xfId="0" applyFont="1" applyFill="1" applyBorder="1" applyAlignment="1">
      <alignment vertical="center"/>
    </xf>
    <xf numFmtId="164" fontId="5" fillId="2" borderId="53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1" fillId="0" borderId="0" xfId="352"/>
    <xf numFmtId="0" fontId="1" fillId="0" borderId="0" xfId="352" applyAlignment="1">
      <alignment horizontal="left" vertical="center" wrapText="1"/>
    </xf>
    <xf numFmtId="0" fontId="67" fillId="0" borderId="0" xfId="352" applyFont="1"/>
    <xf numFmtId="0" fontId="67" fillId="0" borderId="0" xfId="352" applyFont="1" applyAlignment="1" applyProtection="1">
      <alignment vertical="center"/>
    </xf>
    <xf numFmtId="0" fontId="67" fillId="0" borderId="0" xfId="352" applyFont="1" applyAlignment="1">
      <alignment vertical="center"/>
    </xf>
    <xf numFmtId="0" fontId="67" fillId="0" borderId="0" xfId="352" applyFont="1" applyAlignment="1" applyProtection="1">
      <alignment vertical="center" wrapText="1"/>
    </xf>
    <xf numFmtId="0" fontId="69" fillId="0" borderId="0" xfId="352" applyFont="1" applyAlignment="1" applyProtection="1">
      <alignment horizontal="center"/>
    </xf>
    <xf numFmtId="0" fontId="70" fillId="0" borderId="0" xfId="352" applyFont="1" applyAlignment="1" applyProtection="1">
      <alignment horizontal="left" vertical="center" wrapText="1"/>
    </xf>
    <xf numFmtId="0" fontId="67" fillId="0" borderId="16" xfId="352" applyFont="1" applyBorder="1" applyAlignment="1">
      <alignment horizontal="center" vertical="center"/>
    </xf>
    <xf numFmtId="0" fontId="67" fillId="0" borderId="17" xfId="352" applyFont="1" applyBorder="1" applyAlignment="1">
      <alignment horizontal="center" vertical="center"/>
    </xf>
    <xf numFmtId="0" fontId="67" fillId="0" borderId="17" xfId="352" applyFont="1" applyFill="1" applyBorder="1" applyAlignment="1">
      <alignment horizontal="center" vertical="center"/>
    </xf>
    <xf numFmtId="0" fontId="71" fillId="0" borderId="94" xfId="352" applyFont="1" applyBorder="1" applyAlignment="1">
      <alignment vertical="center"/>
    </xf>
    <xf numFmtId="0" fontId="71" fillId="0" borderId="55" xfId="352" applyFont="1" applyBorder="1" applyAlignment="1">
      <alignment vertical="center" wrapText="1"/>
    </xf>
    <xf numFmtId="0" fontId="71" fillId="0" borderId="51" xfId="352" applyFont="1" applyBorder="1" applyAlignment="1">
      <alignment vertical="center"/>
    </xf>
    <xf numFmtId="0" fontId="71" fillId="0" borderId="30" xfId="352" applyFont="1" applyBorder="1" applyAlignment="1">
      <alignment vertical="center"/>
    </xf>
    <xf numFmtId="0" fontId="67" fillId="0" borderId="38" xfId="352" applyFont="1" applyBorder="1" applyAlignment="1">
      <alignment horizontal="center" vertical="center"/>
    </xf>
    <xf numFmtId="0" fontId="67" fillId="0" borderId="95" xfId="352" applyFont="1" applyBorder="1" applyAlignment="1">
      <alignment horizontal="center" vertical="center"/>
    </xf>
    <xf numFmtId="0" fontId="67" fillId="0" borderId="97" xfId="352" applyFont="1" applyBorder="1" applyAlignment="1">
      <alignment horizontal="center" vertical="center"/>
    </xf>
    <xf numFmtId="0" fontId="67" fillId="0" borderId="22" xfId="352" applyFont="1" applyBorder="1" applyAlignment="1">
      <alignment horizontal="center" vertical="center"/>
    </xf>
    <xf numFmtId="0" fontId="67" fillId="0" borderId="16" xfId="352" applyFont="1" applyBorder="1"/>
    <xf numFmtId="0" fontId="67" fillId="0" borderId="28" xfId="352" applyFont="1" applyBorder="1"/>
    <xf numFmtId="2" fontId="68" fillId="31" borderId="36" xfId="353" applyNumberFormat="1" applyFont="1" applyFill="1" applyBorder="1" applyAlignment="1" applyProtection="1">
      <alignment vertical="center" wrapText="1"/>
      <protection locked="0"/>
    </xf>
    <xf numFmtId="2" fontId="68" fillId="31" borderId="37" xfId="353" applyNumberFormat="1" applyFont="1" applyFill="1" applyBorder="1" applyAlignment="1" applyProtection="1">
      <alignment vertical="center" wrapText="1"/>
      <protection locked="0"/>
    </xf>
    <xf numFmtId="0" fontId="67" fillId="0" borderId="27" xfId="352" applyFont="1" applyBorder="1" applyAlignment="1">
      <alignment horizontal="center" vertical="center"/>
    </xf>
    <xf numFmtId="0" fontId="67" fillId="0" borderId="24" xfId="352" applyFont="1" applyBorder="1" applyAlignment="1">
      <alignment horizontal="center" vertical="center"/>
    </xf>
    <xf numFmtId="0" fontId="67" fillId="0" borderId="0" xfId="352" applyFont="1" applyBorder="1" applyAlignment="1">
      <alignment horizontal="center" vertical="center"/>
    </xf>
    <xf numFmtId="0" fontId="71" fillId="0" borderId="0" xfId="352" applyFont="1" applyFill="1" applyBorder="1" applyAlignment="1">
      <alignment horizontal="left"/>
    </xf>
    <xf numFmtId="2" fontId="67" fillId="0" borderId="0" xfId="352" applyNumberFormat="1" applyFont="1" applyBorder="1" applyAlignment="1">
      <alignment horizontal="center"/>
    </xf>
    <xf numFmtId="0" fontId="1" fillId="0" borderId="0" xfId="352" applyAlignment="1">
      <alignment vertical="center" wrapText="1"/>
    </xf>
    <xf numFmtId="0" fontId="1" fillId="0" borderId="0" xfId="352" applyAlignment="1">
      <alignment vertical="center"/>
    </xf>
    <xf numFmtId="0" fontId="9" fillId="33" borderId="2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49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72" fillId="2" borderId="0" xfId="0" applyFont="1" applyFill="1" applyAlignment="1">
      <alignment vertical="center"/>
    </xf>
    <xf numFmtId="0" fontId="9" fillId="2" borderId="0" xfId="0" applyFont="1" applyFill="1" applyAlignment="1">
      <alignment horizontal="justify" vertical="center"/>
    </xf>
    <xf numFmtId="0" fontId="9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73" fillId="2" borderId="0" xfId="0" applyFont="1" applyFill="1" applyAlignment="1">
      <alignment horizontal="left" vertical="center"/>
    </xf>
    <xf numFmtId="0" fontId="73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/>
    </xf>
    <xf numFmtId="0" fontId="6" fillId="5" borderId="18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4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10" fillId="2" borderId="40" xfId="0" applyFont="1" applyFill="1" applyBorder="1" applyAlignment="1">
      <alignment horizontal="center"/>
    </xf>
    <xf numFmtId="164" fontId="6" fillId="5" borderId="38" xfId="0" applyNumberFormat="1" applyFont="1" applyFill="1" applyBorder="1" applyAlignment="1">
      <alignment horizontal="right" vertical="center" wrapText="1"/>
    </xf>
    <xf numFmtId="164" fontId="6" fillId="5" borderId="39" xfId="0" applyNumberFormat="1" applyFont="1" applyFill="1" applyBorder="1" applyAlignment="1">
      <alignment horizontal="right" vertical="center" wrapText="1"/>
    </xf>
    <xf numFmtId="164" fontId="6" fillId="5" borderId="34" xfId="0" applyNumberFormat="1" applyFont="1" applyFill="1" applyBorder="1" applyAlignment="1">
      <alignment horizontal="right" vertical="center" wrapText="1"/>
    </xf>
    <xf numFmtId="0" fontId="5" fillId="2" borderId="2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164" fontId="5" fillId="2" borderId="22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23" xfId="0" applyNumberFormat="1" applyFont="1" applyFill="1" applyBorder="1" applyAlignment="1">
      <alignment horizontal="center" vertical="center" wrapText="1"/>
    </xf>
    <xf numFmtId="164" fontId="6" fillId="5" borderId="19" xfId="0" applyNumberFormat="1" applyFont="1" applyFill="1" applyBorder="1" applyAlignment="1">
      <alignment horizontal="right" vertical="center" wrapText="1"/>
    </xf>
    <xf numFmtId="164" fontId="6" fillId="5" borderId="20" xfId="0" applyNumberFormat="1" applyFont="1" applyFill="1" applyBorder="1" applyAlignment="1">
      <alignment horizontal="right" vertical="center" wrapText="1"/>
    </xf>
    <xf numFmtId="164" fontId="6" fillId="5" borderId="21" xfId="0" applyNumberFormat="1" applyFont="1" applyFill="1" applyBorder="1" applyAlignment="1">
      <alignment horizontal="right" vertical="center" wrapText="1"/>
    </xf>
    <xf numFmtId="164" fontId="6" fillId="5" borderId="24" xfId="0" applyNumberFormat="1" applyFont="1" applyFill="1" applyBorder="1" applyAlignment="1">
      <alignment horizontal="right" vertical="center" wrapText="1"/>
    </xf>
    <xf numFmtId="164" fontId="6" fillId="5" borderId="25" xfId="0" applyNumberFormat="1" applyFont="1" applyFill="1" applyBorder="1" applyAlignment="1">
      <alignment horizontal="right" vertical="center" wrapText="1"/>
    </xf>
    <xf numFmtId="164" fontId="6" fillId="5" borderId="26" xfId="0" applyNumberFormat="1" applyFont="1" applyFill="1" applyBorder="1" applyAlignment="1">
      <alignment horizontal="right" vertical="center" wrapText="1"/>
    </xf>
    <xf numFmtId="164" fontId="5" fillId="2" borderId="35" xfId="0" applyNumberFormat="1" applyFont="1" applyFill="1" applyBorder="1" applyAlignment="1">
      <alignment horizontal="center" vertical="center" wrapText="1"/>
    </xf>
    <xf numFmtId="164" fontId="5" fillId="2" borderId="36" xfId="0" applyNumberFormat="1" applyFont="1" applyFill="1" applyBorder="1" applyAlignment="1">
      <alignment horizontal="center" vertical="center" wrapText="1"/>
    </xf>
    <xf numFmtId="164" fontId="5" fillId="2" borderId="37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/>
    </xf>
    <xf numFmtId="0" fontId="8" fillId="5" borderId="18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5" borderId="18" xfId="0" applyFont="1" applyFill="1" applyBorder="1" applyAlignment="1">
      <alignment horizontal="left" vertical="center" wrapText="1"/>
    </xf>
    <xf numFmtId="0" fontId="6" fillId="5" borderId="50" xfId="0" applyFont="1" applyFill="1" applyBorder="1" applyAlignment="1">
      <alignment horizontal="left" vertical="center" wrapText="1"/>
    </xf>
    <xf numFmtId="0" fontId="6" fillId="5" borderId="56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49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right" vertical="center"/>
    </xf>
    <xf numFmtId="0" fontId="6" fillId="5" borderId="20" xfId="0" applyFont="1" applyFill="1" applyBorder="1" applyAlignment="1">
      <alignment horizontal="right" vertical="center"/>
    </xf>
    <xf numFmtId="0" fontId="6" fillId="5" borderId="21" xfId="0" applyFont="1" applyFill="1" applyBorder="1" applyAlignment="1">
      <alignment horizontal="right" vertical="center"/>
    </xf>
    <xf numFmtId="0" fontId="6" fillId="5" borderId="24" xfId="0" applyFont="1" applyFill="1" applyBorder="1" applyAlignment="1">
      <alignment horizontal="right" vertical="center"/>
    </xf>
    <xf numFmtId="0" fontId="6" fillId="5" borderId="25" xfId="0" applyFont="1" applyFill="1" applyBorder="1" applyAlignment="1">
      <alignment horizontal="right" vertical="center"/>
    </xf>
    <xf numFmtId="0" fontId="6" fillId="5" borderId="26" xfId="0" applyFont="1" applyFill="1" applyBorder="1" applyAlignment="1">
      <alignment horizontal="right" vertical="center"/>
    </xf>
    <xf numFmtId="0" fontId="6" fillId="5" borderId="38" xfId="0" applyFont="1" applyFill="1" applyBorder="1" applyAlignment="1">
      <alignment horizontal="right" vertical="center"/>
    </xf>
    <xf numFmtId="0" fontId="6" fillId="5" borderId="39" xfId="0" applyFont="1" applyFill="1" applyBorder="1" applyAlignment="1">
      <alignment horizontal="right" vertical="center"/>
    </xf>
    <xf numFmtId="0" fontId="6" fillId="5" borderId="34" xfId="0" applyFont="1" applyFill="1" applyBorder="1" applyAlignment="1">
      <alignment horizontal="right" vertical="center"/>
    </xf>
    <xf numFmtId="164" fontId="5" fillId="2" borderId="27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164" fontId="5" fillId="2" borderId="28" xfId="0" applyNumberFormat="1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right"/>
    </xf>
    <xf numFmtId="0" fontId="6" fillId="5" borderId="9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" fillId="0" borderId="0" xfId="352" applyAlignment="1">
      <alignment horizontal="left" vertical="center" wrapText="1"/>
    </xf>
    <xf numFmtId="0" fontId="1" fillId="0" borderId="0" xfId="352" applyAlignment="1">
      <alignment horizontal="left" vertical="center"/>
    </xf>
    <xf numFmtId="0" fontId="67" fillId="0" borderId="0" xfId="352" applyFont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70" fillId="0" borderId="0" xfId="352" applyFont="1" applyAlignment="1" applyProtection="1">
      <alignment horizontal="left" vertical="center" wrapText="1"/>
    </xf>
    <xf numFmtId="0" fontId="71" fillId="0" borderId="17" xfId="352" applyFont="1" applyBorder="1" applyAlignment="1">
      <alignment horizontal="left"/>
    </xf>
    <xf numFmtId="2" fontId="68" fillId="31" borderId="17" xfId="353" applyNumberFormat="1" applyFont="1" applyFill="1" applyBorder="1" applyAlignment="1" applyProtection="1">
      <alignment horizontal="center" vertical="center" wrapText="1"/>
      <protection locked="0"/>
    </xf>
    <xf numFmtId="2" fontId="68" fillId="31" borderId="23" xfId="353" applyNumberFormat="1" applyFont="1" applyFill="1" applyBorder="1" applyAlignment="1" applyProtection="1">
      <alignment horizontal="center" vertical="center" wrapText="1"/>
      <protection locked="0"/>
    </xf>
    <xf numFmtId="0" fontId="71" fillId="0" borderId="61" xfId="352" applyFont="1" applyBorder="1" applyAlignment="1">
      <alignment horizontal="left"/>
    </xf>
    <xf numFmtId="0" fontId="71" fillId="0" borderId="48" xfId="352" applyFont="1" applyBorder="1" applyAlignment="1">
      <alignment horizontal="left"/>
    </xf>
    <xf numFmtId="0" fontId="71" fillId="0" borderId="32" xfId="352" applyFont="1" applyBorder="1" applyAlignment="1">
      <alignment horizontal="left"/>
    </xf>
    <xf numFmtId="2" fontId="68" fillId="0" borderId="61" xfId="353" applyNumberFormat="1" applyFont="1" applyFill="1" applyBorder="1" applyAlignment="1" applyProtection="1">
      <alignment horizontal="center" vertical="center" wrapText="1"/>
      <protection locked="0"/>
    </xf>
    <xf numFmtId="2" fontId="68" fillId="0" borderId="58" xfId="353" applyNumberFormat="1" applyFont="1" applyFill="1" applyBorder="1" applyAlignment="1" applyProtection="1">
      <alignment horizontal="center" vertical="center" wrapText="1"/>
      <protection locked="0"/>
    </xf>
    <xf numFmtId="0" fontId="71" fillId="0" borderId="25" xfId="352" applyFont="1" applyFill="1" applyBorder="1" applyAlignment="1">
      <alignment horizontal="left"/>
    </xf>
    <xf numFmtId="2" fontId="67" fillId="0" borderId="98" xfId="352" applyNumberFormat="1" applyFont="1" applyBorder="1" applyAlignment="1">
      <alignment horizontal="center"/>
    </xf>
    <xf numFmtId="2" fontId="67" fillId="0" borderId="60" xfId="352" applyNumberFormat="1" applyFont="1" applyBorder="1" applyAlignment="1">
      <alignment horizontal="center"/>
    </xf>
    <xf numFmtId="0" fontId="67" fillId="0" borderId="17" xfId="352" applyFont="1" applyBorder="1" applyAlignment="1">
      <alignment horizontal="left"/>
    </xf>
    <xf numFmtId="0" fontId="71" fillId="0" borderId="17" xfId="352" applyFont="1" applyFill="1" applyBorder="1" applyAlignment="1">
      <alignment horizontal="left"/>
    </xf>
    <xf numFmtId="0" fontId="71" fillId="0" borderId="61" xfId="352" applyFont="1" applyFill="1" applyBorder="1" applyAlignment="1">
      <alignment horizontal="left"/>
    </xf>
    <xf numFmtId="2" fontId="68" fillId="0" borderId="17" xfId="353" applyNumberFormat="1" applyFont="1" applyFill="1" applyBorder="1" applyAlignment="1" applyProtection="1">
      <alignment horizontal="center" vertical="center" wrapText="1"/>
      <protection locked="0"/>
    </xf>
    <xf numFmtId="2" fontId="68" fillId="0" borderId="23" xfId="353" applyNumberFormat="1" applyFont="1" applyFill="1" applyBorder="1" applyAlignment="1" applyProtection="1">
      <alignment horizontal="center" vertical="center" wrapText="1"/>
      <protection locked="0"/>
    </xf>
    <xf numFmtId="0" fontId="67" fillId="0" borderId="35" xfId="352" applyFont="1" applyBorder="1" applyAlignment="1">
      <alignment horizontal="center" vertical="center"/>
    </xf>
    <xf numFmtId="0" fontId="67" fillId="0" borderId="27" xfId="352" applyFont="1" applyBorder="1" applyAlignment="1">
      <alignment horizontal="center" vertical="center"/>
    </xf>
    <xf numFmtId="0" fontId="67" fillId="0" borderId="94" xfId="352" applyFont="1" applyFill="1" applyBorder="1" applyAlignment="1">
      <alignment horizontal="left" vertical="center"/>
    </xf>
    <xf numFmtId="0" fontId="67" fillId="0" borderId="55" xfId="352" applyFont="1" applyFill="1" applyBorder="1" applyAlignment="1">
      <alignment horizontal="left" vertical="center"/>
    </xf>
    <xf numFmtId="0" fontId="67" fillId="0" borderId="44" xfId="352" applyFont="1" applyFill="1" applyBorder="1" applyAlignment="1">
      <alignment horizontal="left" vertical="center"/>
    </xf>
    <xf numFmtId="0" fontId="67" fillId="0" borderId="93" xfId="352" applyFont="1" applyFill="1" applyBorder="1" applyAlignment="1">
      <alignment horizontal="left" vertical="center"/>
    </xf>
    <xf numFmtId="0" fontId="67" fillId="0" borderId="66" xfId="352" applyFont="1" applyFill="1" applyBorder="1" applyAlignment="1">
      <alignment horizontal="left" vertical="center"/>
    </xf>
    <xf numFmtId="0" fontId="67" fillId="0" borderId="31" xfId="352" applyFont="1" applyFill="1" applyBorder="1" applyAlignment="1">
      <alignment horizontal="left" vertical="center"/>
    </xf>
    <xf numFmtId="0" fontId="67" fillId="0" borderId="93" xfId="352" applyFont="1" applyBorder="1" applyAlignment="1">
      <alignment horizontal="left"/>
    </xf>
    <xf numFmtId="0" fontId="67" fillId="0" borderId="66" xfId="352" applyFont="1" applyBorder="1" applyAlignment="1">
      <alignment horizontal="left"/>
    </xf>
    <xf numFmtId="0" fontId="67" fillId="0" borderId="31" xfId="352" applyFont="1" applyBorder="1" applyAlignment="1">
      <alignment horizontal="left"/>
    </xf>
    <xf numFmtId="0" fontId="67" fillId="0" borderId="17" xfId="352" applyFont="1" applyFill="1" applyBorder="1" applyAlignment="1">
      <alignment horizontal="left"/>
    </xf>
    <xf numFmtId="0" fontId="67" fillId="0" borderId="93" xfId="352" applyFont="1" applyFill="1" applyBorder="1" applyAlignment="1">
      <alignment horizontal="left"/>
    </xf>
    <xf numFmtId="0" fontId="67" fillId="0" borderId="66" xfId="352" applyFont="1" applyFill="1" applyBorder="1" applyAlignment="1">
      <alignment horizontal="left"/>
    </xf>
    <xf numFmtId="0" fontId="67" fillId="32" borderId="62" xfId="352" applyFont="1" applyFill="1" applyBorder="1" applyAlignment="1">
      <alignment horizontal="left"/>
    </xf>
    <xf numFmtId="0" fontId="67" fillId="32" borderId="7" xfId="352" applyFont="1" applyFill="1" applyBorder="1" applyAlignment="1">
      <alignment horizontal="left"/>
    </xf>
    <xf numFmtId="0" fontId="67" fillId="0" borderId="3" xfId="352" applyFont="1" applyFill="1" applyBorder="1" applyAlignment="1">
      <alignment horizontal="center"/>
    </xf>
    <xf numFmtId="0" fontId="67" fillId="0" borderId="15" xfId="352" applyFont="1" applyFill="1" applyBorder="1" applyAlignment="1">
      <alignment horizontal="center"/>
    </xf>
    <xf numFmtId="0" fontId="67" fillId="0" borderId="96" xfId="352" applyFont="1" applyFill="1" applyBorder="1" applyAlignment="1">
      <alignment horizontal="left"/>
    </xf>
    <xf numFmtId="0" fontId="67" fillId="0" borderId="47" xfId="352" applyFont="1" applyFill="1" applyBorder="1" applyAlignment="1">
      <alignment horizontal="left"/>
    </xf>
    <xf numFmtId="2" fontId="68" fillId="31" borderId="20" xfId="353" applyNumberFormat="1" applyFont="1" applyFill="1" applyBorder="1" applyAlignment="1" applyProtection="1">
      <alignment horizontal="center" vertical="center" wrapText="1"/>
      <protection locked="0"/>
    </xf>
    <xf numFmtId="2" fontId="68" fillId="31" borderId="21" xfId="353" applyNumberFormat="1" applyFont="1" applyFill="1" applyBorder="1" applyAlignment="1" applyProtection="1">
      <alignment horizontal="center" vertical="center" wrapText="1"/>
      <protection locked="0"/>
    </xf>
    <xf numFmtId="0" fontId="67" fillId="0" borderId="61" xfId="352" applyFont="1" applyBorder="1" applyAlignment="1">
      <alignment horizontal="left" wrapText="1"/>
    </xf>
    <xf numFmtId="0" fontId="67" fillId="0" borderId="48" xfId="352" applyFont="1" applyBorder="1" applyAlignment="1">
      <alignment horizontal="left" wrapText="1"/>
    </xf>
    <xf numFmtId="0" fontId="67" fillId="0" borderId="32" xfId="352" applyFont="1" applyBorder="1" applyAlignment="1">
      <alignment horizontal="left" wrapText="1"/>
    </xf>
    <xf numFmtId="0" fontId="71" fillId="0" borderId="48" xfId="352" applyFont="1" applyFill="1" applyBorder="1" applyAlignment="1">
      <alignment horizontal="left" wrapText="1"/>
    </xf>
    <xf numFmtId="0" fontId="71" fillId="0" borderId="32" xfId="352" applyFont="1" applyFill="1" applyBorder="1" applyAlignment="1">
      <alignment horizontal="left" wrapText="1"/>
    </xf>
    <xf numFmtId="0" fontId="67" fillId="0" borderId="61" xfId="352" applyFont="1" applyBorder="1" applyAlignment="1">
      <alignment horizontal="left" wrapText="1" indent="1"/>
    </xf>
    <xf numFmtId="0" fontId="67" fillId="0" borderId="48" xfId="352" applyFont="1" applyBorder="1" applyAlignment="1">
      <alignment horizontal="left" wrapText="1" indent="1"/>
    </xf>
    <xf numFmtId="0" fontId="67" fillId="0" borderId="32" xfId="352" applyFont="1" applyBorder="1" applyAlignment="1">
      <alignment horizontal="left" wrapText="1" indent="1"/>
    </xf>
    <xf numFmtId="2" fontId="68" fillId="31" borderId="61" xfId="353" applyNumberFormat="1" applyFont="1" applyFill="1" applyBorder="1" applyAlignment="1" applyProtection="1">
      <alignment horizontal="center" vertical="center" wrapText="1"/>
      <protection locked="0"/>
    </xf>
    <xf numFmtId="2" fontId="68" fillId="31" borderId="32" xfId="353" applyNumberFormat="1" applyFont="1" applyFill="1" applyBorder="1" applyAlignment="1" applyProtection="1">
      <alignment horizontal="center" vertical="center" wrapText="1"/>
      <protection locked="0"/>
    </xf>
    <xf numFmtId="0" fontId="67" fillId="0" borderId="61" xfId="352" applyFont="1" applyFill="1" applyBorder="1" applyAlignment="1">
      <alignment horizontal="left" vertical="center" wrapText="1" indent="1"/>
    </xf>
    <xf numFmtId="0" fontId="67" fillId="0" borderId="48" xfId="352" applyFont="1" applyFill="1" applyBorder="1" applyAlignment="1">
      <alignment horizontal="left" vertical="center" wrapText="1" indent="1"/>
    </xf>
    <xf numFmtId="0" fontId="67" fillId="0" borderId="32" xfId="352" applyFont="1" applyFill="1" applyBorder="1" applyAlignment="1">
      <alignment horizontal="left" vertical="center" wrapText="1" indent="1"/>
    </xf>
    <xf numFmtId="0" fontId="67" fillId="0" borderId="61" xfId="352" applyFont="1" applyFill="1" applyBorder="1" applyAlignment="1">
      <alignment horizontal="left" wrapText="1" indent="1"/>
    </xf>
    <xf numFmtId="0" fontId="67" fillId="0" borderId="48" xfId="352" applyFont="1" applyFill="1" applyBorder="1" applyAlignment="1">
      <alignment horizontal="left" wrapText="1" indent="1"/>
    </xf>
    <xf numFmtId="0" fontId="67" fillId="0" borderId="32" xfId="352" applyFont="1" applyFill="1" applyBorder="1" applyAlignment="1">
      <alignment horizontal="left" wrapText="1" indent="1"/>
    </xf>
    <xf numFmtId="0" fontId="71" fillId="0" borderId="10" xfId="352" applyFont="1" applyBorder="1" applyAlignment="1">
      <alignment horizontal="center" vertical="center"/>
    </xf>
    <xf numFmtId="0" fontId="71" fillId="0" borderId="11" xfId="352" applyFont="1" applyBorder="1" applyAlignment="1">
      <alignment horizontal="center" vertical="center"/>
    </xf>
    <xf numFmtId="0" fontId="71" fillId="0" borderId="3" xfId="352" applyFont="1" applyBorder="1" applyAlignment="1">
      <alignment horizontal="center" vertical="center" wrapText="1"/>
    </xf>
    <xf numFmtId="0" fontId="71" fillId="0" borderId="7" xfId="352" applyFont="1" applyBorder="1" applyAlignment="1">
      <alignment horizontal="center" vertical="center" wrapText="1"/>
    </xf>
    <xf numFmtId="0" fontId="71" fillId="0" borderId="15" xfId="352" applyFont="1" applyBorder="1" applyAlignment="1">
      <alignment horizontal="center" vertical="center" wrapText="1"/>
    </xf>
    <xf numFmtId="0" fontId="71" fillId="0" borderId="3" xfId="352" applyFont="1" applyFill="1" applyBorder="1" applyAlignment="1">
      <alignment horizontal="center" vertical="center" wrapText="1"/>
    </xf>
    <xf numFmtId="0" fontId="71" fillId="0" borderId="15" xfId="352" applyFont="1" applyFill="1" applyBorder="1" applyAlignment="1">
      <alignment horizontal="center" vertical="center" wrapText="1"/>
    </xf>
    <xf numFmtId="0" fontId="67" fillId="32" borderId="62" xfId="352" applyFont="1" applyFill="1" applyBorder="1" applyAlignment="1">
      <alignment horizontal="left" wrapText="1"/>
    </xf>
    <xf numFmtId="0" fontId="67" fillId="32" borderId="7" xfId="352" applyFont="1" applyFill="1" applyBorder="1" applyAlignment="1">
      <alignment horizontal="left" wrapText="1"/>
    </xf>
    <xf numFmtId="0" fontId="67" fillId="0" borderId="93" xfId="352" applyFont="1" applyBorder="1" applyAlignment="1">
      <alignment horizontal="left" wrapText="1"/>
    </xf>
    <xf numFmtId="0" fontId="67" fillId="0" borderId="66" xfId="352" applyFont="1" applyBorder="1" applyAlignment="1">
      <alignment horizontal="left" wrapText="1"/>
    </xf>
    <xf numFmtId="0" fontId="67" fillId="0" borderId="31" xfId="352" applyFont="1" applyBorder="1" applyAlignment="1">
      <alignment horizontal="left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wrapText="1"/>
    </xf>
    <xf numFmtId="0" fontId="6" fillId="0" borderId="5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</cellXfs>
  <cellStyles count="354">
    <cellStyle name="=C:\WINNT\SYSTEM32\COMMAND.COM" xfId="2"/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3 3" xfId="20"/>
    <cellStyle name="40% - Énfasis4 2" xfId="21"/>
    <cellStyle name="40% - Énfasis4 3" xfId="22"/>
    <cellStyle name="40% - Énfasis5 2" xfId="23"/>
    <cellStyle name="40% - Énfasis5 3" xfId="24"/>
    <cellStyle name="40% - Énfasis6 2" xfId="25"/>
    <cellStyle name="40% - Énfasis6 3" xfId="26"/>
    <cellStyle name="60% - Énfasis1 2" xfId="27"/>
    <cellStyle name="60% - Énfasis1 3" xfId="28"/>
    <cellStyle name="60% - Énfasis2 2" xfId="29"/>
    <cellStyle name="60% - Énfasis2 3" xfId="30"/>
    <cellStyle name="60% - Énfasis3 2" xfId="31"/>
    <cellStyle name="60% - Énfasis3 3" xfId="32"/>
    <cellStyle name="60% - Énfasis4 2" xfId="33"/>
    <cellStyle name="60% - Énfasis4 3" xfId="34"/>
    <cellStyle name="60% - Énfasis5 2" xfId="35"/>
    <cellStyle name="60% - Énfasis5 3" xfId="36"/>
    <cellStyle name="60% - Énfasis6 2" xfId="37"/>
    <cellStyle name="60% - Énfasis6 3" xfId="38"/>
    <cellStyle name="8" xfId="39"/>
    <cellStyle name="A" xfId="40"/>
    <cellStyle name="aterials accounted for by Santiago in Above field accounts" xfId="41"/>
    <cellStyle name="BRERO" xfId="42"/>
    <cellStyle name="Buena 2" xfId="43"/>
    <cellStyle name="Buena 3" xfId="44"/>
    <cellStyle name="Cabecera 1" xfId="45"/>
    <cellStyle name="Cabecera 2" xfId="46"/>
    <cellStyle name="Cálculo 2" xfId="47"/>
    <cellStyle name="Cálculo 3" xfId="48"/>
    <cellStyle name="Celda de comprobación 2" xfId="49"/>
    <cellStyle name="Celda de comprobación 3" xfId="50"/>
    <cellStyle name="Celda vinculada 2" xfId="51"/>
    <cellStyle name="Celda vinculada 3" xfId="52"/>
    <cellStyle name="centsperlb" xfId="53"/>
    <cellStyle name="Column Heads" xfId="54"/>
    <cellStyle name="Column Heads 2" xfId="55"/>
    <cellStyle name="Column Heads 3" xfId="56"/>
    <cellStyle name="Column Heads_EP N° 49 Oct 09" xfId="57"/>
    <cellStyle name="Comma" xfId="58"/>
    <cellStyle name="Comma [0]" xfId="59"/>
    <cellStyle name="Comma 2" xfId="60"/>
    <cellStyle name="Comma 3" xfId="61"/>
    <cellStyle name="Comma_Árboles CN " xfId="62"/>
    <cellStyle name="Comma0" xfId="63"/>
    <cellStyle name="Comma0 - Estilo3" xfId="64"/>
    <cellStyle name="Comma0 2" xfId="65"/>
    <cellStyle name="Comma0 3" xfId="66"/>
    <cellStyle name="Comma0_Arbol indicadcriticos Junio 2005-04agosto" xfId="67"/>
    <cellStyle name="Comma1 - Estilo1" xfId="68"/>
    <cellStyle name="Currency" xfId="69"/>
    <cellStyle name="Currency [0]" xfId="70"/>
    <cellStyle name="Currency [3]" xfId="71"/>
    <cellStyle name="Currency 2" xfId="72"/>
    <cellStyle name="Currency 3" xfId="73"/>
    <cellStyle name="Currency_CARTA GANTT" xfId="74"/>
    <cellStyle name="Currency0" xfId="75"/>
    <cellStyle name="Currency0 2" xfId="76"/>
    <cellStyle name="Currency0 3" xfId="77"/>
    <cellStyle name="Currency0_EP N° 49 Oct 09" xfId="78"/>
    <cellStyle name="D" xfId="79"/>
    <cellStyle name="Date" xfId="80"/>
    <cellStyle name="Date 2" xfId="81"/>
    <cellStyle name="Date 3" xfId="82"/>
    <cellStyle name="Date_EP N° 49 Oct 09" xfId="83"/>
    <cellStyle name="Dia" xfId="84"/>
    <cellStyle name="dollarsPerKWh" xfId="85"/>
    <cellStyle name="dollarsPerKWh 2" xfId="86"/>
    <cellStyle name="dollarsPerKWh 3" xfId="87"/>
    <cellStyle name="dollarsPerLb" xfId="88"/>
    <cellStyle name="dollarsPerLb 2" xfId="89"/>
    <cellStyle name="dollarsPerLb 3" xfId="90"/>
    <cellStyle name="dollarsPerLb4" xfId="91"/>
    <cellStyle name="dollarsPerLb4 2" xfId="92"/>
    <cellStyle name="dollarsPerLb4 3" xfId="93"/>
    <cellStyle name="dollarsPerm3" xfId="94"/>
    <cellStyle name="dollarsPerMWh" xfId="95"/>
    <cellStyle name="dollarsPerMWh 2" xfId="96"/>
    <cellStyle name="dollarsPerMWh 3" xfId="97"/>
    <cellStyle name="dollarsPerTon" xfId="98"/>
    <cellStyle name="dollarsPerTon 2" xfId="99"/>
    <cellStyle name="dollarsPerTon 3" xfId="100"/>
    <cellStyle name="dollarsPerYear" xfId="101"/>
    <cellStyle name="eliminado" xfId="102"/>
    <cellStyle name="ENCABE" xfId="103"/>
    <cellStyle name="Encabez1" xfId="104"/>
    <cellStyle name="Encabez2" xfId="105"/>
    <cellStyle name="Encabezado 1" xfId="106"/>
    <cellStyle name="Encabezado 2" xfId="107"/>
    <cellStyle name="Encabezado 2 2" xfId="108"/>
    <cellStyle name="Encabezado 2 3" xfId="109"/>
    <cellStyle name="Encabezado 2_EP N° 49 Oct 09" xfId="110"/>
    <cellStyle name="Encabezado 4 2" xfId="111"/>
    <cellStyle name="Encabezado 4 3" xfId="112"/>
    <cellStyle name="Énfasis1 2" xfId="113"/>
    <cellStyle name="Énfasis1 3" xfId="114"/>
    <cellStyle name="Énfasis2 2" xfId="115"/>
    <cellStyle name="Énfasis2 3" xfId="116"/>
    <cellStyle name="Énfasis3 2" xfId="117"/>
    <cellStyle name="Énfasis3 3" xfId="118"/>
    <cellStyle name="Énfasis4 2" xfId="119"/>
    <cellStyle name="Énfasis4 3" xfId="120"/>
    <cellStyle name="Énfasis5 2" xfId="121"/>
    <cellStyle name="Énfasis5 3" xfId="122"/>
    <cellStyle name="Énfasis6 2" xfId="123"/>
    <cellStyle name="Énfasis6 3" xfId="124"/>
    <cellStyle name="Entrada 2" xfId="125"/>
    <cellStyle name="Entrada 3" xfId="126"/>
    <cellStyle name="est" xfId="127"/>
    <cellStyle name="Estilo 1" xfId="128"/>
    <cellStyle name="Estilo 1 2" xfId="129"/>
    <cellStyle name="Estilo 1 3" xfId="130"/>
    <cellStyle name="Estilo 2" xfId="131"/>
    <cellStyle name="Euro" xfId="132"/>
    <cellStyle name="Euro 2" xfId="133"/>
    <cellStyle name="Euro 3" xfId="134"/>
    <cellStyle name="Euro_EP N° 49 Oct 09" xfId="135"/>
    <cellStyle name="F2" xfId="136"/>
    <cellStyle name="F2 2" xfId="137"/>
    <cellStyle name="F2 3" xfId="138"/>
    <cellStyle name="F3" xfId="139"/>
    <cellStyle name="F3 2" xfId="140"/>
    <cellStyle name="F3 3" xfId="141"/>
    <cellStyle name="F3_EP N° 49 Oct 09" xfId="142"/>
    <cellStyle name="F4" xfId="143"/>
    <cellStyle name="F5" xfId="144"/>
    <cellStyle name="F6" xfId="145"/>
    <cellStyle name="F7" xfId="146"/>
    <cellStyle name="F8" xfId="147"/>
    <cellStyle name="Fecha" xfId="148"/>
    <cellStyle name="Fecha 2" xfId="149"/>
    <cellStyle name="Fecha 3" xfId="150"/>
    <cellStyle name="Fecha_EP N° 49 Oct 09" xfId="151"/>
    <cellStyle name="Fecha1 - Estilo1" xfId="152"/>
    <cellStyle name="Fijo" xfId="153"/>
    <cellStyle name="Fijo 2" xfId="154"/>
    <cellStyle name="Fijo 3" xfId="155"/>
    <cellStyle name="Fijo_PM MC" xfId="156"/>
    <cellStyle name="Financiero" xfId="157"/>
    <cellStyle name="Fixed" xfId="158"/>
    <cellStyle name="Fixed 2" xfId="159"/>
    <cellStyle name="Fixed 3" xfId="160"/>
    <cellStyle name="Fixed_EP N° 49 Oct 09" xfId="161"/>
    <cellStyle name="Grandes" xfId="162"/>
    <cellStyle name="Heading 1" xfId="163"/>
    <cellStyle name="Heading 2" xfId="164"/>
    <cellStyle name="Heading 2 2" xfId="165"/>
    <cellStyle name="Heading 2 3" xfId="166"/>
    <cellStyle name="Heading 2_EP N° 49 Oct 09" xfId="167"/>
    <cellStyle name="Hide" xfId="168"/>
    <cellStyle name="Incorrecto 2" xfId="169"/>
    <cellStyle name="Incorrecto 3" xfId="170"/>
    <cellStyle name="marta" xfId="171"/>
    <cellStyle name="Millares 2" xfId="172"/>
    <cellStyle name="Millares 3" xfId="173"/>
    <cellStyle name="MODELO-1" xfId="174"/>
    <cellStyle name="Moneda 2" xfId="175"/>
    <cellStyle name="Moneda 3" xfId="353"/>
    <cellStyle name="Moneda0" xfId="176"/>
    <cellStyle name="Moneta - Estilo1" xfId="177"/>
    <cellStyle name="Monetario" xfId="178"/>
    <cellStyle name="Monetario 2" xfId="179"/>
    <cellStyle name="Monetario 3" xfId="180"/>
    <cellStyle name="Monetario_EP N° 49 Oct 09" xfId="181"/>
    <cellStyle name="Monetario0" xfId="182"/>
    <cellStyle name="Monetario0 2" xfId="183"/>
    <cellStyle name="Monetario0 3" xfId="184"/>
    <cellStyle name="Monetario0_EP N° 49 Oct 09" xfId="185"/>
    <cellStyle name="Months" xfId="186"/>
    <cellStyle name="Neutral 2" xfId="187"/>
    <cellStyle name="Neutral 3" xfId="188"/>
    <cellStyle name="No-definido" xfId="189"/>
    <cellStyle name="No-definido 2" xfId="190"/>
    <cellStyle name="No-definido 3" xfId="191"/>
    <cellStyle name="No-definido_EP N° 49 Oct 09" xfId="192"/>
    <cellStyle name="Normal" xfId="0" builtinId="0"/>
    <cellStyle name="Normal - Modelo1" xfId="193"/>
    <cellStyle name="Normal - Modelo2" xfId="194"/>
    <cellStyle name="Normal - Modelo3" xfId="195"/>
    <cellStyle name="Normal - Modelo4" xfId="196"/>
    <cellStyle name="Normal - Modelo5" xfId="197"/>
    <cellStyle name="Normal - Modelo6" xfId="198"/>
    <cellStyle name="Normal - Modelo7" xfId="199"/>
    <cellStyle name="Normal - Modelo8" xfId="200"/>
    <cellStyle name="Normal 2" xfId="201"/>
    <cellStyle name="Normal 3" xfId="202"/>
    <cellStyle name="Normal 4" xfId="352"/>
    <cellStyle name="Normal 5" xfId="1"/>
    <cellStyle name="Notas 2" xfId="203"/>
    <cellStyle name="Notas 3" xfId="204"/>
    <cellStyle name="oft Excel]_x000d__x000a_Comment=Las líneas open=/f cargan funciones personalizadas en la lista del diálogo Pegar función._x000d__x000a_Maxi" xfId="205"/>
    <cellStyle name="oft Excel]_x000d__x000a_Options3=0_x000d__x000a_Options5=1729_x000d__x000a_User=MINMETAL S.A._x000d__x000a_Font=Times New Roman,10_x000d__x000a_AltStartup=_x000d__x000a_StickyPtX=324_x000d__x000a_Sti" xfId="206"/>
    <cellStyle name="Percent" xfId="207"/>
    <cellStyle name="Percent 2" xfId="208"/>
    <cellStyle name="Percent 3" xfId="209"/>
    <cellStyle name="percentGradeA" xfId="210"/>
    <cellStyle name="Porcen - Estilo2" xfId="211"/>
    <cellStyle name="Porcentaje 2" xfId="213"/>
    <cellStyle name="Porcentaje 3" xfId="214"/>
    <cellStyle name="Porcentaje 4" xfId="212"/>
    <cellStyle name="Porcentual 2" xfId="215"/>
    <cellStyle name="Porcentual 3" xfId="216"/>
    <cellStyle name="Porcentual 4" xfId="217"/>
    <cellStyle name="Porcentual 5" xfId="218"/>
    <cellStyle name="Porcentual 5 2" xfId="219"/>
    <cellStyle name="Porcentual 6" xfId="220"/>
    <cellStyle name="Porcentual 7" xfId="221"/>
    <cellStyle name="Porcentual 8" xfId="222"/>
    <cellStyle name="Punto" xfId="223"/>
    <cellStyle name="Punto 2" xfId="224"/>
    <cellStyle name="Punto 3" xfId="225"/>
    <cellStyle name="Punto0" xfId="226"/>
    <cellStyle name="Punto0 - Estilo3" xfId="227"/>
    <cellStyle name="Punto0 - Style1" xfId="228"/>
    <cellStyle name="Punto0 2" xfId="229"/>
    <cellStyle name="Punto0 3" xfId="230"/>
    <cellStyle name="Punto0_01septiembrev1" xfId="231"/>
    <cellStyle name="Punto1 - Estilo1" xfId="232"/>
    <cellStyle name="RISKbigPercent" xfId="233"/>
    <cellStyle name="RISKbigPercent 2" xfId="234"/>
    <cellStyle name="RISKbigPercent 3" xfId="235"/>
    <cellStyle name="RISKblandrEdge" xfId="236"/>
    <cellStyle name="RISKblandrEdge 2" xfId="237"/>
    <cellStyle name="RISKblandrEdge 3" xfId="238"/>
    <cellStyle name="RISKblCorner" xfId="239"/>
    <cellStyle name="RISKblCorner 2" xfId="240"/>
    <cellStyle name="RISKblCorner 3" xfId="241"/>
    <cellStyle name="RISKbottomEdge" xfId="242"/>
    <cellStyle name="RISKbottomEdge 2" xfId="243"/>
    <cellStyle name="RISKbottomEdge 3" xfId="244"/>
    <cellStyle name="RISKbrCorner" xfId="245"/>
    <cellStyle name="RISKbrCorner 2" xfId="246"/>
    <cellStyle name="RISKbrCorner 3" xfId="247"/>
    <cellStyle name="RISKdarkBoxed" xfId="248"/>
    <cellStyle name="RISKdarkBoxed 2" xfId="249"/>
    <cellStyle name="RISKdarkBoxed 3" xfId="250"/>
    <cellStyle name="RISKdarkShade" xfId="251"/>
    <cellStyle name="RISKdarkShade 2" xfId="252"/>
    <cellStyle name="RISKdarkShade 3" xfId="253"/>
    <cellStyle name="RISKdbottomEdge" xfId="254"/>
    <cellStyle name="RISKdbottomEdge 2" xfId="255"/>
    <cellStyle name="RISKdbottomEdge 3" xfId="256"/>
    <cellStyle name="RISKdrightEdge" xfId="257"/>
    <cellStyle name="RISKdrightEdge 2" xfId="258"/>
    <cellStyle name="RISKdrightEdge 3" xfId="259"/>
    <cellStyle name="RISKdurationTime" xfId="260"/>
    <cellStyle name="RISKdurationTime 2" xfId="261"/>
    <cellStyle name="RISKdurationTime 3" xfId="262"/>
    <cellStyle name="RISKinNumber" xfId="263"/>
    <cellStyle name="RISKlandrEdge" xfId="264"/>
    <cellStyle name="RISKlandrEdge 2" xfId="265"/>
    <cellStyle name="RISKlandrEdge 3" xfId="266"/>
    <cellStyle name="RISKleftEdge" xfId="267"/>
    <cellStyle name="RISKleftEdge 2" xfId="268"/>
    <cellStyle name="RISKleftEdge 3" xfId="269"/>
    <cellStyle name="RISKlightBoxed" xfId="270"/>
    <cellStyle name="RISKlightBoxed 2" xfId="271"/>
    <cellStyle name="RISKlightBoxed 3" xfId="272"/>
    <cellStyle name="RISKltandbEdge" xfId="273"/>
    <cellStyle name="RISKltandbEdge 2" xfId="274"/>
    <cellStyle name="RISKltandbEdge 3" xfId="275"/>
    <cellStyle name="RISKnormBoxed" xfId="276"/>
    <cellStyle name="RISKnormBoxed 2" xfId="277"/>
    <cellStyle name="RISKnormBoxed 3" xfId="278"/>
    <cellStyle name="RISKnormCenter" xfId="279"/>
    <cellStyle name="RISKnormCenter 2" xfId="280"/>
    <cellStyle name="RISKnormCenter 3" xfId="281"/>
    <cellStyle name="RISKnormHeading" xfId="282"/>
    <cellStyle name="RISKnormItal" xfId="283"/>
    <cellStyle name="RISKnormLabel" xfId="284"/>
    <cellStyle name="RISKnormLabel 2" xfId="285"/>
    <cellStyle name="RISKnormLabel 3" xfId="286"/>
    <cellStyle name="RISKnormLabel_EP N° 49 Oct 09" xfId="287"/>
    <cellStyle name="RISKnormShade" xfId="288"/>
    <cellStyle name="RISKnormShade 2" xfId="289"/>
    <cellStyle name="RISKnormShade 3" xfId="290"/>
    <cellStyle name="RISKnormTitle" xfId="291"/>
    <cellStyle name="RISKoutNumber" xfId="292"/>
    <cellStyle name="RISKrightEdge" xfId="293"/>
    <cellStyle name="RISKrightEdge 2" xfId="294"/>
    <cellStyle name="RISKrightEdge 3" xfId="295"/>
    <cellStyle name="RISKrtandbEdge" xfId="296"/>
    <cellStyle name="RISKrtandbEdge 2" xfId="297"/>
    <cellStyle name="RISKrtandbEdge 3" xfId="298"/>
    <cellStyle name="RISKssTime" xfId="299"/>
    <cellStyle name="RISKssTime 2" xfId="300"/>
    <cellStyle name="RISKssTime 3" xfId="301"/>
    <cellStyle name="RISKtandbEdge" xfId="302"/>
    <cellStyle name="RISKtandbEdge 2" xfId="303"/>
    <cellStyle name="RISKtandbEdge 3" xfId="304"/>
    <cellStyle name="RISKtlandrEdge" xfId="305"/>
    <cellStyle name="RISKtlandrEdge 2" xfId="306"/>
    <cellStyle name="RISKtlandrEdge 3" xfId="307"/>
    <cellStyle name="RISKtlCorner" xfId="308"/>
    <cellStyle name="RISKtlCorner 2" xfId="309"/>
    <cellStyle name="RISKtlCorner 3" xfId="310"/>
    <cellStyle name="RISKtopEdge" xfId="311"/>
    <cellStyle name="RISKtopEdge 2" xfId="312"/>
    <cellStyle name="RISKtopEdge 3" xfId="313"/>
    <cellStyle name="RISKtrCorner" xfId="314"/>
    <cellStyle name="RISKtrCorner 2" xfId="315"/>
    <cellStyle name="RISKtrCorner 3" xfId="316"/>
    <cellStyle name="Salida 2" xfId="317"/>
    <cellStyle name="Salida 3" xfId="318"/>
    <cellStyle name="SAPBEXaggData" xfId="319"/>
    <cellStyle name="SAPBEXstdData" xfId="320"/>
    <cellStyle name="SAPBEXstdItem" xfId="321"/>
    <cellStyle name="SKM" xfId="322"/>
    <cellStyle name="subtotal" xfId="323"/>
    <cellStyle name="t]_x000d__x000a_color schemes=Predeterminado de Windows_x000d__x000a__x000d__x000a_[color schemes]_x000d__x000a_Arlequín=9544BB,C1FBFA,FFFFFF,0,FFFFFF,0,FFFF8" xfId="324"/>
    <cellStyle name="Table Top" xfId="325"/>
    <cellStyle name="Texto de advertencia 2" xfId="326"/>
    <cellStyle name="Texto de advertencia 3" xfId="327"/>
    <cellStyle name="Texto explicativo 2" xfId="328"/>
    <cellStyle name="Texto explicativo 3" xfId="329"/>
    <cellStyle name="þ_x001d_ð&quot;_x000c_Býò_x000c_5ýU_x0001_©_x0006__x0008__x0008__x0007__x0001__x0001_" xfId="330"/>
    <cellStyle name="Title" xfId="331"/>
    <cellStyle name="Título 1 2" xfId="332"/>
    <cellStyle name="Título 1 3" xfId="333"/>
    <cellStyle name="Título 2 2" xfId="334"/>
    <cellStyle name="Título 2 3" xfId="335"/>
    <cellStyle name="Título 3 2" xfId="336"/>
    <cellStyle name="Título 3 3" xfId="337"/>
    <cellStyle name="Título 4" xfId="338"/>
    <cellStyle name="Título 5" xfId="339"/>
    <cellStyle name="Top Column Head" xfId="340"/>
    <cellStyle name="Top Column Head 2" xfId="341"/>
    <cellStyle name="Top Column Head 3" xfId="342"/>
    <cellStyle name="Top Column Head_EP N° 49 Oct 09" xfId="343"/>
    <cellStyle name="Total 2" xfId="344"/>
    <cellStyle name="Total 3" xfId="345"/>
    <cellStyle name="weeks" xfId="346"/>
    <cellStyle name="X'S" xfId="347"/>
    <cellStyle name="year" xfId="348"/>
    <cellStyle name="year 2" xfId="349"/>
    <cellStyle name="year 3" xfId="350"/>
    <cellStyle name="years" xfId="3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2539464</xdr:colOff>
      <xdr:row>1</xdr:row>
      <xdr:rowOff>27215</xdr:rowOff>
    </xdr:from>
    <xdr:to>
      <xdr:col>2</xdr:col>
      <xdr:colOff>525607</xdr:colOff>
      <xdr:row>5</xdr:row>
      <xdr:rowOff>118402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06152" y="217715"/>
          <a:ext cx="2724830" cy="996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2027463</xdr:colOff>
      <xdr:row>1</xdr:row>
      <xdr:rowOff>68035</xdr:rowOff>
    </xdr:from>
    <xdr:to>
      <xdr:col>3</xdr:col>
      <xdr:colOff>1333499</xdr:colOff>
      <xdr:row>5</xdr:row>
      <xdr:rowOff>159222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04356" y="258535"/>
          <a:ext cx="2871107" cy="98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3440912</xdr:colOff>
      <xdr:row>0</xdr:row>
      <xdr:rowOff>142874</xdr:rowOff>
    </xdr:from>
    <xdr:to>
      <xdr:col>2</xdr:col>
      <xdr:colOff>6165742</xdr:colOff>
      <xdr:row>5</xdr:row>
      <xdr:rowOff>43561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8612" y="142874"/>
          <a:ext cx="2724830" cy="98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2539464</xdr:colOff>
      <xdr:row>1</xdr:row>
      <xdr:rowOff>27215</xdr:rowOff>
    </xdr:from>
    <xdr:to>
      <xdr:col>2</xdr:col>
      <xdr:colOff>525607</xdr:colOff>
      <xdr:row>5</xdr:row>
      <xdr:rowOff>118402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0914" y="217715"/>
          <a:ext cx="2729593" cy="98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3440912</xdr:colOff>
      <xdr:row>0</xdr:row>
      <xdr:rowOff>142874</xdr:rowOff>
    </xdr:from>
    <xdr:to>
      <xdr:col>2</xdr:col>
      <xdr:colOff>6165742</xdr:colOff>
      <xdr:row>5</xdr:row>
      <xdr:rowOff>43561</xdr:rowOff>
    </xdr:to>
    <xdr:pic>
      <xdr:nvPicPr>
        <xdr:cNvPr id="5" name="4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4318" y="142874"/>
          <a:ext cx="2724830" cy="996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3440912</xdr:colOff>
      <xdr:row>0</xdr:row>
      <xdr:rowOff>142874</xdr:rowOff>
    </xdr:from>
    <xdr:to>
      <xdr:col>2</xdr:col>
      <xdr:colOff>6165742</xdr:colOff>
      <xdr:row>5</xdr:row>
      <xdr:rowOff>43561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1462" y="142874"/>
          <a:ext cx="2724830" cy="98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3440912</xdr:colOff>
      <xdr:row>0</xdr:row>
      <xdr:rowOff>142874</xdr:rowOff>
    </xdr:from>
    <xdr:to>
      <xdr:col>2</xdr:col>
      <xdr:colOff>6165742</xdr:colOff>
      <xdr:row>5</xdr:row>
      <xdr:rowOff>43561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1462" y="142874"/>
          <a:ext cx="2724830" cy="98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3440912</xdr:colOff>
      <xdr:row>0</xdr:row>
      <xdr:rowOff>142874</xdr:rowOff>
    </xdr:from>
    <xdr:to>
      <xdr:col>2</xdr:col>
      <xdr:colOff>6165742</xdr:colOff>
      <xdr:row>5</xdr:row>
      <xdr:rowOff>43561</xdr:rowOff>
    </xdr:to>
    <xdr:pic>
      <xdr:nvPicPr>
        <xdr:cNvPr id="5" name="4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1462" y="142874"/>
          <a:ext cx="2724830" cy="98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2881313</xdr:colOff>
      <xdr:row>1</xdr:row>
      <xdr:rowOff>47623</xdr:rowOff>
    </xdr:from>
    <xdr:to>
      <xdr:col>2</xdr:col>
      <xdr:colOff>5606143</xdr:colOff>
      <xdr:row>5</xdr:row>
      <xdr:rowOff>138810</xdr:rowOff>
    </xdr:to>
    <xdr:pic>
      <xdr:nvPicPr>
        <xdr:cNvPr id="5" name="4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48063" y="238123"/>
          <a:ext cx="2724830" cy="996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3440912</xdr:colOff>
      <xdr:row>0</xdr:row>
      <xdr:rowOff>142874</xdr:rowOff>
    </xdr:from>
    <xdr:to>
      <xdr:col>2</xdr:col>
      <xdr:colOff>6165742</xdr:colOff>
      <xdr:row>5</xdr:row>
      <xdr:rowOff>43561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8612" y="142874"/>
          <a:ext cx="2724830" cy="98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2952752</xdr:colOff>
      <xdr:row>1</xdr:row>
      <xdr:rowOff>1</xdr:rowOff>
    </xdr:from>
    <xdr:to>
      <xdr:col>2</xdr:col>
      <xdr:colOff>938895</xdr:colOff>
      <xdr:row>5</xdr:row>
      <xdr:rowOff>91188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29645" y="176894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3440912</xdr:colOff>
      <xdr:row>0</xdr:row>
      <xdr:rowOff>142874</xdr:rowOff>
    </xdr:from>
    <xdr:to>
      <xdr:col>2</xdr:col>
      <xdr:colOff>6165742</xdr:colOff>
      <xdr:row>5</xdr:row>
      <xdr:rowOff>43561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1462" y="142874"/>
          <a:ext cx="2724830" cy="98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416379</xdr:colOff>
      <xdr:row>0</xdr:row>
      <xdr:rowOff>53068</xdr:rowOff>
    </xdr:from>
    <xdr:to>
      <xdr:col>3</xdr:col>
      <xdr:colOff>1212397</xdr:colOff>
      <xdr:row>4</xdr:row>
      <xdr:rowOff>28575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30904" y="53068"/>
          <a:ext cx="2729593" cy="804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3440912</xdr:colOff>
      <xdr:row>0</xdr:row>
      <xdr:rowOff>142874</xdr:rowOff>
    </xdr:from>
    <xdr:to>
      <xdr:col>2</xdr:col>
      <xdr:colOff>6165742</xdr:colOff>
      <xdr:row>4</xdr:row>
      <xdr:rowOff>43561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83787" y="142874"/>
          <a:ext cx="680" cy="98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3"/>
  <sheetViews>
    <sheetView view="pageBreakPreview" topLeftCell="A13" zoomScale="80" zoomScaleNormal="100" zoomScaleSheetLayoutView="80" workbookViewId="0">
      <selection activeCell="B27" sqref="B27:C27"/>
    </sheetView>
  </sheetViews>
  <sheetFormatPr baseColWidth="10" defaultRowHeight="15"/>
  <cols>
    <col min="1" max="1" width="2.5703125" style="27" customWidth="1"/>
    <col min="2" max="2" width="71.140625" style="11" bestFit="1" customWidth="1"/>
    <col min="3" max="3" width="42.140625" style="28" customWidth="1"/>
    <col min="4" max="4" width="4" style="11" customWidth="1"/>
    <col min="5" max="5" width="4.28515625" style="11" customWidth="1"/>
    <col min="6" max="6" width="3.85546875" style="11" customWidth="1"/>
    <col min="7" max="7" width="5" style="11" customWidth="1"/>
    <col min="8" max="8" width="6.140625" style="11" customWidth="1"/>
    <col min="9" max="9" width="5.7109375" style="11" customWidth="1"/>
    <col min="10" max="10" width="6" style="11" customWidth="1"/>
    <col min="11" max="12" width="5.7109375" style="11" customWidth="1"/>
    <col min="13" max="16384" width="11.42578125" style="11"/>
  </cols>
  <sheetData>
    <row r="4" spans="1:8" ht="20.25">
      <c r="A4" s="263"/>
      <c r="B4" s="263"/>
      <c r="C4" s="263"/>
      <c r="D4" s="10"/>
      <c r="E4" s="10"/>
      <c r="F4" s="10"/>
      <c r="G4" s="10"/>
      <c r="H4" s="10"/>
    </row>
    <row r="5" spans="1:8" ht="20.25">
      <c r="A5" s="12"/>
      <c r="B5" s="12"/>
      <c r="C5" s="12"/>
      <c r="D5" s="10"/>
      <c r="E5" s="10"/>
      <c r="F5" s="10"/>
      <c r="G5" s="10"/>
      <c r="H5" s="10"/>
    </row>
    <row r="6" spans="1:8" ht="19.5" customHeight="1">
      <c r="A6" s="13"/>
      <c r="B6" s="266" t="s">
        <v>4</v>
      </c>
      <c r="C6" s="266"/>
      <c r="D6" s="14"/>
      <c r="E6" s="14"/>
      <c r="F6" s="14"/>
      <c r="G6" s="14"/>
      <c r="H6" s="14"/>
    </row>
    <row r="7" spans="1:8" ht="14.25" customHeight="1">
      <c r="A7" s="13"/>
      <c r="B7" s="266"/>
      <c r="C7" s="266"/>
      <c r="D7" s="14"/>
      <c r="E7" s="14"/>
      <c r="F7" s="14"/>
      <c r="G7" s="14"/>
      <c r="H7" s="14"/>
    </row>
    <row r="8" spans="1:8" ht="19.5" customHeight="1">
      <c r="A8" s="15"/>
      <c r="B8" s="265" t="s">
        <v>237</v>
      </c>
      <c r="C8" s="265"/>
      <c r="D8" s="14"/>
      <c r="E8" s="14"/>
      <c r="F8" s="14"/>
      <c r="G8" s="14"/>
      <c r="H8" s="14"/>
    </row>
    <row r="9" spans="1:8" ht="20.25">
      <c r="A9" s="15"/>
      <c r="B9" s="265"/>
      <c r="C9" s="265"/>
      <c r="D9" s="14"/>
      <c r="E9" s="14"/>
      <c r="F9" s="14"/>
      <c r="G9" s="14"/>
      <c r="H9" s="14"/>
    </row>
    <row r="10" spans="1:8" ht="14.25" customHeight="1">
      <c r="A10" s="15"/>
      <c r="B10" s="16"/>
      <c r="C10" s="16"/>
      <c r="D10" s="14"/>
      <c r="E10" s="14"/>
      <c r="F10" s="14"/>
      <c r="G10" s="14"/>
      <c r="H10" s="14"/>
    </row>
    <row r="11" spans="1:8" ht="20.25">
      <c r="A11" s="15"/>
      <c r="B11" s="268" t="s">
        <v>227</v>
      </c>
      <c r="C11" s="268"/>
      <c r="D11" s="14"/>
      <c r="E11" s="14"/>
      <c r="F11" s="14"/>
      <c r="G11" s="14"/>
      <c r="H11" s="14"/>
    </row>
    <row r="12" spans="1:8" s="17" customFormat="1" ht="45" customHeight="1">
      <c r="A12" s="15"/>
      <c r="B12" s="267" t="s">
        <v>228</v>
      </c>
      <c r="C12" s="267"/>
    </row>
    <row r="13" spans="1:8" s="17" customFormat="1" ht="20.25">
      <c r="A13" s="16"/>
      <c r="B13" s="31" t="s">
        <v>229</v>
      </c>
      <c r="C13" s="16"/>
    </row>
    <row r="14" spans="1:8" s="17" customFormat="1" ht="37.5" customHeight="1">
      <c r="A14" s="16"/>
      <c r="B14" s="269" t="s">
        <v>230</v>
      </c>
      <c r="C14" s="269"/>
    </row>
    <row r="15" spans="1:8" s="17" customFormat="1" ht="20.25">
      <c r="A15" s="16"/>
      <c r="B15" s="16"/>
      <c r="C15" s="16"/>
    </row>
    <row r="16" spans="1:8" s="17" customFormat="1" ht="20.25">
      <c r="A16" s="16"/>
      <c r="B16" s="270" t="s">
        <v>325</v>
      </c>
      <c r="C16" s="270"/>
    </row>
    <row r="17" spans="1:3" s="17" customFormat="1" ht="20.25">
      <c r="A17" s="16"/>
      <c r="B17" s="16"/>
      <c r="C17" s="16"/>
    </row>
    <row r="18" spans="1:3" s="17" customFormat="1" ht="21" thickBot="1">
      <c r="A18" s="18"/>
      <c r="B18" s="18"/>
      <c r="C18" s="16"/>
    </row>
    <row r="19" spans="1:3" s="17" customFormat="1" ht="32.25" thickBot="1">
      <c r="A19" s="16"/>
      <c r="B19" s="185" t="s">
        <v>140</v>
      </c>
      <c r="C19" s="186" t="s">
        <v>232</v>
      </c>
    </row>
    <row r="20" spans="1:3" s="17" customFormat="1" ht="20.25">
      <c r="A20" s="16"/>
      <c r="B20" s="19" t="s">
        <v>16</v>
      </c>
      <c r="C20" s="20">
        <f>F2.1!E42</f>
        <v>0</v>
      </c>
    </row>
    <row r="21" spans="1:3" s="17" customFormat="1" ht="20.25">
      <c r="A21" s="16"/>
      <c r="B21" s="21" t="s">
        <v>17</v>
      </c>
      <c r="C21" s="22">
        <f>F2.2!E32</f>
        <v>0</v>
      </c>
    </row>
    <row r="22" spans="1:3" s="17" customFormat="1" ht="20.25">
      <c r="A22" s="16"/>
      <c r="B22" s="21" t="s">
        <v>49</v>
      </c>
      <c r="C22" s="22">
        <f>F2.3!E34</f>
        <v>0</v>
      </c>
    </row>
    <row r="23" spans="1:3" s="17" customFormat="1" ht="21" thickBot="1">
      <c r="A23" s="16"/>
      <c r="B23" s="21" t="s">
        <v>139</v>
      </c>
      <c r="C23" s="22">
        <f>F2.4!E20</f>
        <v>0</v>
      </c>
    </row>
    <row r="24" spans="1:3" s="17" customFormat="1" ht="21" thickBot="1">
      <c r="A24" s="16"/>
      <c r="B24" s="23" t="s">
        <v>231</v>
      </c>
      <c r="C24" s="24">
        <f>SUM(C20:C23)</f>
        <v>0</v>
      </c>
    </row>
    <row r="25" spans="1:3" s="17" customFormat="1" ht="20.25">
      <c r="A25" s="16"/>
      <c r="B25" s="25"/>
      <c r="C25" s="26"/>
    </row>
    <row r="26" spans="1:3" s="17" customFormat="1" ht="20.25">
      <c r="A26" s="16"/>
      <c r="B26" s="264"/>
      <c r="C26" s="264"/>
    </row>
    <row r="27" spans="1:3" s="17" customFormat="1" ht="20.25">
      <c r="A27" s="16"/>
      <c r="B27" s="264"/>
      <c r="C27" s="264"/>
    </row>
    <row r="28" spans="1:3" s="17" customFormat="1" ht="20.25">
      <c r="A28" s="16"/>
      <c r="B28" s="264"/>
      <c r="C28" s="264"/>
    </row>
    <row r="30" spans="1:3" ht="15.75">
      <c r="B30" s="34" t="s">
        <v>236</v>
      </c>
    </row>
    <row r="31" spans="1:3" ht="15.75">
      <c r="B31" s="33" t="s">
        <v>233</v>
      </c>
    </row>
    <row r="32" spans="1:3" ht="15.75">
      <c r="B32" s="33" t="s">
        <v>234</v>
      </c>
    </row>
    <row r="33" spans="2:2" ht="15.75">
      <c r="B33" s="33" t="s">
        <v>235</v>
      </c>
    </row>
  </sheetData>
  <mergeCells count="10">
    <mergeCell ref="A4:C4"/>
    <mergeCell ref="B27:C27"/>
    <mergeCell ref="B28:C28"/>
    <mergeCell ref="B8:C9"/>
    <mergeCell ref="B6:C7"/>
    <mergeCell ref="B12:C12"/>
    <mergeCell ref="B26:C26"/>
    <mergeCell ref="B11:C11"/>
    <mergeCell ref="B14:C14"/>
    <mergeCell ref="B16:C16"/>
  </mergeCells>
  <phoneticPr fontId="0" type="noConversion"/>
  <printOptions horizontalCentered="1" verticalCentered="1"/>
  <pageMargins left="0.74803149606299213" right="0.74803149606299213" top="0.43307086614173229" bottom="0.43307086614173229" header="0" footer="0"/>
  <pageSetup scale="5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5"/>
  <sheetViews>
    <sheetView view="pageBreakPreview" topLeftCell="A7" zoomScaleNormal="100" zoomScaleSheetLayoutView="100" workbookViewId="0">
      <selection activeCell="B11" sqref="B11:F11"/>
    </sheetView>
  </sheetViews>
  <sheetFormatPr baseColWidth="10" defaultRowHeight="12.75"/>
  <cols>
    <col min="1" max="1" width="2.5703125" style="65" customWidth="1"/>
    <col min="2" max="2" width="32.7109375" style="63" customWidth="1"/>
    <col min="3" max="4" width="20.85546875" style="64" customWidth="1"/>
    <col min="5" max="5" width="20.85546875" style="65" customWidth="1"/>
    <col min="6" max="6" width="20.7109375" style="65" customWidth="1"/>
    <col min="7" max="7" width="2.42578125" style="65" customWidth="1"/>
    <col min="8" max="16384" width="11.42578125" style="65"/>
  </cols>
  <sheetData>
    <row r="1" spans="2:6" s="11" customFormat="1" ht="15">
      <c r="B1" s="27"/>
      <c r="C1" s="35"/>
      <c r="D1" s="27"/>
    </row>
    <row r="2" spans="2:6" s="11" customFormat="1" ht="15">
      <c r="B2" s="27"/>
      <c r="C2" s="35"/>
      <c r="D2" s="27"/>
    </row>
    <row r="3" spans="2:6" s="11" customFormat="1" ht="15">
      <c r="B3" s="27"/>
      <c r="C3" s="35"/>
      <c r="D3" s="27"/>
    </row>
    <row r="4" spans="2:6" s="11" customFormat="1" ht="20.25">
      <c r="B4" s="263"/>
      <c r="C4" s="263"/>
      <c r="D4" s="263"/>
      <c r="E4" s="10"/>
    </row>
    <row r="5" spans="2:6" s="11" customFormat="1" ht="20.25">
      <c r="B5" s="12"/>
      <c r="C5" s="36"/>
      <c r="D5" s="37"/>
      <c r="E5" s="10"/>
    </row>
    <row r="6" spans="2:6" s="11" customFormat="1" ht="19.5" customHeight="1">
      <c r="B6" s="266" t="s">
        <v>4</v>
      </c>
      <c r="C6" s="266"/>
      <c r="D6" s="266"/>
      <c r="E6" s="266"/>
      <c r="F6" s="266"/>
    </row>
    <row r="7" spans="2:6" s="11" customFormat="1" ht="11.25" customHeight="1">
      <c r="B7" s="266"/>
      <c r="C7" s="266"/>
      <c r="D7" s="266"/>
      <c r="E7" s="266"/>
      <c r="F7" s="266"/>
    </row>
    <row r="8" spans="2:6" s="11" customFormat="1" ht="24.75" customHeight="1">
      <c r="B8" s="320" t="s">
        <v>237</v>
      </c>
      <c r="C8" s="320"/>
      <c r="D8" s="320"/>
      <c r="E8" s="320"/>
      <c r="F8" s="320"/>
    </row>
    <row r="9" spans="2:6" s="11" customFormat="1" ht="23.25" customHeight="1">
      <c r="B9" s="320"/>
      <c r="C9" s="320"/>
      <c r="D9" s="320"/>
      <c r="E9" s="320"/>
      <c r="F9" s="320"/>
    </row>
    <row r="10" spans="2:6" s="11" customFormat="1" ht="23.25" customHeight="1">
      <c r="B10" s="268" t="s">
        <v>348</v>
      </c>
      <c r="C10" s="268"/>
      <c r="D10" s="268"/>
      <c r="E10" s="268"/>
      <c r="F10" s="268"/>
    </row>
    <row r="11" spans="2:6" s="11" customFormat="1" ht="23.25" customHeight="1">
      <c r="B11" s="267" t="s">
        <v>264</v>
      </c>
      <c r="C11" s="267"/>
      <c r="D11" s="267"/>
      <c r="E11" s="267"/>
      <c r="F11" s="267"/>
    </row>
    <row r="12" spans="2:6" s="11" customFormat="1" ht="18.75" customHeight="1">
      <c r="B12" s="434" t="s">
        <v>271</v>
      </c>
      <c r="C12" s="434"/>
      <c r="D12" s="434"/>
      <c r="E12" s="434"/>
      <c r="F12" s="434"/>
    </row>
    <row r="13" spans="2:6" s="11" customFormat="1" ht="14.25" customHeight="1">
      <c r="B13" s="434"/>
      <c r="C13" s="434"/>
      <c r="D13" s="434"/>
      <c r="E13" s="434"/>
      <c r="F13" s="434"/>
    </row>
    <row r="14" spans="2:6" s="40" customFormat="1" ht="15.75" customHeight="1">
      <c r="B14" s="42"/>
      <c r="C14" s="42"/>
      <c r="D14" s="42"/>
      <c r="E14" s="44"/>
      <c r="F14" s="45"/>
    </row>
    <row r="15" spans="2:6" s="40" customFormat="1" ht="15.75" customHeight="1" thickBot="1">
      <c r="B15" s="43" t="s">
        <v>328</v>
      </c>
      <c r="C15" s="42"/>
      <c r="D15" s="42"/>
      <c r="E15" s="44"/>
      <c r="F15" s="45"/>
    </row>
    <row r="16" spans="2:6" s="46" customFormat="1" ht="51" customHeight="1" thickBot="1">
      <c r="B16" s="432" t="s">
        <v>221</v>
      </c>
      <c r="C16" s="437" t="s">
        <v>225</v>
      </c>
      <c r="D16" s="435" t="s">
        <v>222</v>
      </c>
      <c r="E16" s="430" t="s">
        <v>267</v>
      </c>
      <c r="F16" s="431"/>
    </row>
    <row r="17" spans="2:7" s="46" customFormat="1" ht="16.5" thickBot="1">
      <c r="B17" s="433"/>
      <c r="C17" s="438"/>
      <c r="D17" s="436"/>
      <c r="E17" s="430" t="s">
        <v>224</v>
      </c>
      <c r="F17" s="431"/>
    </row>
    <row r="18" spans="2:7" s="58" customFormat="1" ht="15.75">
      <c r="B18" s="1">
        <v>1</v>
      </c>
      <c r="C18" s="4"/>
      <c r="D18" s="7"/>
      <c r="E18" s="443"/>
      <c r="F18" s="444"/>
    </row>
    <row r="19" spans="2:7" s="40" customFormat="1" ht="15.75">
      <c r="B19" s="2">
        <v>2</v>
      </c>
      <c r="C19" s="5"/>
      <c r="D19" s="8"/>
      <c r="E19" s="439"/>
      <c r="F19" s="440"/>
    </row>
    <row r="20" spans="2:7" s="58" customFormat="1" ht="15.75">
      <c r="B20" s="2">
        <v>3</v>
      </c>
      <c r="C20" s="5"/>
      <c r="D20" s="8"/>
      <c r="E20" s="439"/>
      <c r="F20" s="440"/>
    </row>
    <row r="21" spans="2:7" s="40" customFormat="1" ht="15.75" customHeight="1" thickBot="1">
      <c r="B21" s="3" t="s">
        <v>223</v>
      </c>
      <c r="C21" s="6"/>
      <c r="D21" s="9"/>
      <c r="E21" s="441"/>
      <c r="F21" s="442"/>
    </row>
    <row r="22" spans="2:7" s="40" customFormat="1" ht="15.75" customHeight="1">
      <c r="B22" s="259"/>
      <c r="C22" s="259"/>
      <c r="D22" s="260"/>
      <c r="E22" s="259"/>
      <c r="F22" s="259"/>
    </row>
    <row r="23" spans="2:7" s="40" customFormat="1" ht="15.75" customHeight="1">
      <c r="B23" s="259"/>
      <c r="C23" s="259"/>
      <c r="D23" s="260"/>
      <c r="E23" s="259"/>
      <c r="F23" s="259"/>
    </row>
    <row r="24" spans="2:7" s="40" customFormat="1" ht="16.5" thickBot="1">
      <c r="B24" s="43" t="s">
        <v>303</v>
      </c>
      <c r="C24" s="64"/>
      <c r="D24" s="64"/>
      <c r="E24" s="65"/>
      <c r="F24" s="65"/>
    </row>
    <row r="25" spans="2:7" s="46" customFormat="1" ht="51" customHeight="1" thickBot="1">
      <c r="B25" s="432" t="s">
        <v>221</v>
      </c>
      <c r="C25" s="437" t="s">
        <v>225</v>
      </c>
      <c r="D25" s="435" t="s">
        <v>222</v>
      </c>
      <c r="E25" s="430" t="s">
        <v>331</v>
      </c>
      <c r="F25" s="431"/>
    </row>
    <row r="26" spans="2:7" s="46" customFormat="1" ht="16.5" thickBot="1">
      <c r="B26" s="433"/>
      <c r="C26" s="438"/>
      <c r="D26" s="436"/>
      <c r="E26" s="430" t="s">
        <v>224</v>
      </c>
      <c r="F26" s="431"/>
    </row>
    <row r="27" spans="2:7" s="58" customFormat="1" ht="15.75">
      <c r="B27" s="1">
        <v>1</v>
      </c>
      <c r="C27" s="4"/>
      <c r="D27" s="7"/>
      <c r="E27" s="443"/>
      <c r="F27" s="444"/>
    </row>
    <row r="28" spans="2:7" s="40" customFormat="1" ht="15.75">
      <c r="B28" s="2">
        <v>2</v>
      </c>
      <c r="C28" s="5"/>
      <c r="D28" s="8"/>
      <c r="E28" s="439"/>
      <c r="F28" s="440"/>
    </row>
    <row r="29" spans="2:7" s="58" customFormat="1" ht="15.75">
      <c r="B29" s="2">
        <v>3</v>
      </c>
      <c r="C29" s="5"/>
      <c r="D29" s="8"/>
      <c r="E29" s="439"/>
      <c r="F29" s="440"/>
    </row>
    <row r="30" spans="2:7" s="40" customFormat="1" ht="15.75" customHeight="1" thickBot="1">
      <c r="B30" s="3" t="s">
        <v>223</v>
      </c>
      <c r="C30" s="6"/>
      <c r="D30" s="9"/>
      <c r="E30" s="441"/>
      <c r="F30" s="442"/>
    </row>
    <row r="32" spans="2:7" s="17" customFormat="1" ht="73.5" customHeight="1">
      <c r="B32" s="34" t="s">
        <v>236</v>
      </c>
      <c r="C32" s="34"/>
      <c r="D32" s="16"/>
      <c r="E32" s="16"/>
      <c r="F32" s="16"/>
      <c r="G32" s="16"/>
    </row>
    <row r="33" spans="2:7" s="17" customFormat="1" ht="20.25" customHeight="1">
      <c r="B33" s="33" t="s">
        <v>233</v>
      </c>
      <c r="C33" s="33"/>
      <c r="D33" s="16"/>
      <c r="E33" s="16"/>
      <c r="F33" s="16"/>
      <c r="G33" s="16"/>
    </row>
    <row r="34" spans="2:7" s="17" customFormat="1" ht="20.25" customHeight="1">
      <c r="B34" s="33" t="s">
        <v>234</v>
      </c>
      <c r="C34" s="33"/>
      <c r="D34" s="16"/>
      <c r="E34" s="16"/>
      <c r="F34" s="16"/>
      <c r="G34" s="16"/>
    </row>
    <row r="35" spans="2:7" s="17" customFormat="1" ht="20.25" customHeight="1">
      <c r="B35" s="33" t="s">
        <v>235</v>
      </c>
      <c r="C35" s="33"/>
      <c r="D35" s="16"/>
      <c r="E35" s="16"/>
      <c r="F35" s="16"/>
      <c r="G35" s="16"/>
    </row>
  </sheetData>
  <mergeCells count="24">
    <mergeCell ref="B25:B26"/>
    <mergeCell ref="C25:C26"/>
    <mergeCell ref="D25:D26"/>
    <mergeCell ref="E25:F25"/>
    <mergeCell ref="E28:F28"/>
    <mergeCell ref="E29:F29"/>
    <mergeCell ref="E30:F30"/>
    <mergeCell ref="E21:F21"/>
    <mergeCell ref="E18:F18"/>
    <mergeCell ref="E19:F19"/>
    <mergeCell ref="E20:F20"/>
    <mergeCell ref="E26:F26"/>
    <mergeCell ref="E27:F27"/>
    <mergeCell ref="E16:F16"/>
    <mergeCell ref="E17:F17"/>
    <mergeCell ref="B16:B17"/>
    <mergeCell ref="B12:F13"/>
    <mergeCell ref="B4:D4"/>
    <mergeCell ref="B6:F7"/>
    <mergeCell ref="B8:F9"/>
    <mergeCell ref="B10:F10"/>
    <mergeCell ref="B11:F11"/>
    <mergeCell ref="D16:D17"/>
    <mergeCell ref="C16:C17"/>
  </mergeCells>
  <printOptions horizontalCentered="1" verticalCentered="1"/>
  <pageMargins left="0.74803149606299213" right="0.74803149606299213" top="0.43307086614173229" bottom="0.43307086614173229" header="0" footer="0"/>
  <pageSetup scale="4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4:H45"/>
  <sheetViews>
    <sheetView tabSelected="1" view="pageBreakPreview" zoomScale="80" zoomScaleNormal="100" zoomScaleSheetLayoutView="80" workbookViewId="0">
      <selection activeCell="C37" sqref="C37"/>
    </sheetView>
  </sheetViews>
  <sheetFormatPr baseColWidth="10" defaultRowHeight="15"/>
  <cols>
    <col min="1" max="1" width="2.5703125" style="27" customWidth="1"/>
    <col min="2" max="2" width="86.85546875" style="11" customWidth="1"/>
    <col min="3" max="3" width="42.140625" style="28" customWidth="1"/>
    <col min="4" max="4" width="4" style="11" customWidth="1"/>
    <col min="5" max="5" width="4.28515625" style="11" customWidth="1"/>
    <col min="6" max="6" width="3.85546875" style="11" customWidth="1"/>
    <col min="7" max="7" width="5" style="11" customWidth="1"/>
    <col min="8" max="8" width="6.140625" style="11" customWidth="1"/>
    <col min="9" max="9" width="5.7109375" style="11" customWidth="1"/>
    <col min="10" max="10" width="6" style="11" customWidth="1"/>
    <col min="11" max="12" width="5.7109375" style="11" customWidth="1"/>
    <col min="13" max="16384" width="11.42578125" style="11"/>
  </cols>
  <sheetData>
    <row r="4" spans="1:8" ht="20.25">
      <c r="A4" s="263"/>
      <c r="B4" s="263"/>
      <c r="C4" s="263"/>
      <c r="D4" s="10"/>
      <c r="E4" s="10"/>
      <c r="F4" s="10"/>
      <c r="G4" s="10"/>
      <c r="H4" s="10"/>
    </row>
    <row r="5" spans="1:8" ht="20.25">
      <c r="A5" s="12"/>
      <c r="B5" s="12"/>
      <c r="C5" s="12"/>
      <c r="D5" s="10"/>
      <c r="E5" s="10"/>
      <c r="F5" s="10"/>
      <c r="G5" s="10"/>
      <c r="H5" s="10"/>
    </row>
    <row r="6" spans="1:8" ht="19.5" customHeight="1">
      <c r="A6" s="13"/>
      <c r="B6" s="266" t="s">
        <v>4</v>
      </c>
      <c r="C6" s="266"/>
      <c r="D6" s="14"/>
      <c r="E6" s="14"/>
      <c r="F6" s="14"/>
      <c r="G6" s="14"/>
      <c r="H6" s="14"/>
    </row>
    <row r="7" spans="1:8" ht="14.25" customHeight="1">
      <c r="A7" s="13"/>
      <c r="B7" s="266"/>
      <c r="C7" s="266"/>
      <c r="D7" s="14"/>
      <c r="E7" s="14"/>
      <c r="F7" s="14"/>
      <c r="G7" s="14"/>
      <c r="H7" s="14"/>
    </row>
    <row r="8" spans="1:8" ht="19.5" customHeight="1">
      <c r="A8" s="15"/>
      <c r="B8" s="265" t="s">
        <v>237</v>
      </c>
      <c r="C8" s="265"/>
      <c r="D8" s="14"/>
      <c r="E8" s="14"/>
      <c r="F8" s="14"/>
      <c r="G8" s="14"/>
      <c r="H8" s="14"/>
    </row>
    <row r="9" spans="1:8" ht="20.25">
      <c r="A9" s="15"/>
      <c r="B9" s="265"/>
      <c r="C9" s="265"/>
      <c r="D9" s="14"/>
      <c r="E9" s="14"/>
      <c r="F9" s="14"/>
      <c r="G9" s="14"/>
      <c r="H9" s="14"/>
    </row>
    <row r="10" spans="1:8" ht="14.25" customHeight="1">
      <c r="A10" s="15"/>
      <c r="B10" s="16"/>
      <c r="C10" s="16"/>
      <c r="D10" s="14"/>
      <c r="E10" s="14"/>
      <c r="F10" s="14"/>
      <c r="G10" s="14"/>
      <c r="H10" s="14"/>
    </row>
    <row r="11" spans="1:8" ht="20.25">
      <c r="A11" s="15"/>
      <c r="B11" s="268" t="s">
        <v>265</v>
      </c>
      <c r="C11" s="268"/>
      <c r="D11" s="14"/>
      <c r="E11" s="14"/>
      <c r="F11" s="14"/>
      <c r="G11" s="14"/>
      <c r="H11" s="14"/>
    </row>
    <row r="12" spans="1:8" s="17" customFormat="1" ht="45" customHeight="1">
      <c r="A12" s="15"/>
      <c r="B12" s="267" t="s">
        <v>333</v>
      </c>
      <c r="C12" s="267"/>
    </row>
    <row r="13" spans="1:8" s="17" customFormat="1" ht="30.75" customHeight="1">
      <c r="A13" s="16"/>
      <c r="B13" s="445" t="s">
        <v>266</v>
      </c>
      <c r="C13" s="445"/>
    </row>
    <row r="14" spans="1:8" s="17" customFormat="1" ht="20.25">
      <c r="A14" s="16"/>
      <c r="B14" s="31"/>
      <c r="C14" s="31"/>
    </row>
    <row r="15" spans="1:8" s="17" customFormat="1" ht="20.25">
      <c r="A15" s="216"/>
      <c r="B15" s="214"/>
      <c r="C15" s="214"/>
    </row>
    <row r="16" spans="1:8" s="17" customFormat="1" ht="20.25">
      <c r="A16" s="216"/>
      <c r="B16" s="261"/>
      <c r="C16" s="214"/>
    </row>
    <row r="17" spans="1:3" s="17" customFormat="1" ht="20.25">
      <c r="A17" s="216"/>
      <c r="B17" s="270" t="s">
        <v>334</v>
      </c>
      <c r="C17" s="270"/>
    </row>
    <row r="18" spans="1:3" s="17" customFormat="1" ht="21" thickBot="1">
      <c r="A18" s="18"/>
      <c r="B18" s="18"/>
      <c r="C18" s="16"/>
    </row>
    <row r="19" spans="1:3" s="17" customFormat="1" ht="32.25" thickBot="1">
      <c r="A19" s="16"/>
      <c r="B19" s="185" t="s">
        <v>140</v>
      </c>
      <c r="C19" s="186" t="s">
        <v>232</v>
      </c>
    </row>
    <row r="20" spans="1:3" s="17" customFormat="1" ht="20.25">
      <c r="A20" s="16"/>
      <c r="B20" s="19" t="s">
        <v>16</v>
      </c>
      <c r="C20" s="20"/>
    </row>
    <row r="21" spans="1:3" s="17" customFormat="1" ht="20.25">
      <c r="A21" s="16"/>
      <c r="B21" s="21" t="s">
        <v>17</v>
      </c>
      <c r="C21" s="22"/>
    </row>
    <row r="22" spans="1:3" s="17" customFormat="1" ht="20.25">
      <c r="A22" s="16"/>
      <c r="B22" s="21" t="s">
        <v>49</v>
      </c>
      <c r="C22" s="22"/>
    </row>
    <row r="23" spans="1:3" s="17" customFormat="1" ht="20.25">
      <c r="A23" s="16"/>
      <c r="B23" s="21" t="s">
        <v>139</v>
      </c>
      <c r="C23" s="22"/>
    </row>
    <row r="24" spans="1:3" s="17" customFormat="1" ht="21" thickBot="1">
      <c r="A24" s="16"/>
      <c r="B24" s="205" t="s">
        <v>268</v>
      </c>
      <c r="C24" s="206"/>
    </row>
    <row r="25" spans="1:3" s="17" customFormat="1" ht="18.75" customHeight="1" thickBot="1">
      <c r="A25" s="16"/>
      <c r="B25" s="23" t="s">
        <v>335</v>
      </c>
      <c r="C25" s="24">
        <f>SUM(C20:C24)</f>
        <v>0</v>
      </c>
    </row>
    <row r="26" spans="1:3" s="17" customFormat="1" ht="20.25">
      <c r="A26" s="16"/>
      <c r="B26" s="25"/>
      <c r="C26" s="26"/>
    </row>
    <row r="27" spans="1:3" s="17" customFormat="1" ht="20.25">
      <c r="A27" s="216"/>
      <c r="B27" s="25"/>
      <c r="C27" s="26"/>
    </row>
    <row r="28" spans="1:3" s="17" customFormat="1" ht="20.25">
      <c r="A28" s="216"/>
      <c r="B28" s="261"/>
      <c r="C28" s="26"/>
    </row>
    <row r="29" spans="1:3" s="17" customFormat="1" ht="20.25">
      <c r="A29" s="216"/>
      <c r="B29" s="270" t="s">
        <v>336</v>
      </c>
      <c r="C29" s="270"/>
    </row>
    <row r="30" spans="1:3" s="17" customFormat="1" ht="21" thickBot="1">
      <c r="A30" s="216"/>
      <c r="B30" s="25"/>
      <c r="C30" s="26"/>
    </row>
    <row r="31" spans="1:3" s="17" customFormat="1" ht="32.25" thickBot="1">
      <c r="A31" s="16"/>
      <c r="B31" s="185" t="s">
        <v>140</v>
      </c>
      <c r="C31" s="186" t="s">
        <v>232</v>
      </c>
    </row>
    <row r="32" spans="1:3" s="17" customFormat="1" ht="20.25">
      <c r="A32" s="16"/>
      <c r="B32" s="19" t="s">
        <v>16</v>
      </c>
      <c r="C32" s="20"/>
    </row>
    <row r="33" spans="1:7" s="17" customFormat="1" ht="20.25">
      <c r="A33" s="16"/>
      <c r="B33" s="21" t="s">
        <v>17</v>
      </c>
      <c r="C33" s="22"/>
    </row>
    <row r="34" spans="1:7" s="17" customFormat="1" ht="20.25">
      <c r="A34" s="16"/>
      <c r="B34" s="21" t="s">
        <v>49</v>
      </c>
      <c r="C34" s="22"/>
    </row>
    <row r="35" spans="1:7" s="17" customFormat="1" ht="20.25">
      <c r="A35" s="16"/>
      <c r="B35" s="21" t="s">
        <v>139</v>
      </c>
      <c r="C35" s="22"/>
    </row>
    <row r="36" spans="1:7" s="17" customFormat="1" ht="21" thickBot="1">
      <c r="A36" s="16"/>
      <c r="B36" s="205" t="s">
        <v>269</v>
      </c>
      <c r="C36" s="206"/>
    </row>
    <row r="37" spans="1:7" s="17" customFormat="1" ht="25.5" customHeight="1" thickBot="1">
      <c r="A37" s="16"/>
      <c r="B37" s="23" t="s">
        <v>337</v>
      </c>
      <c r="C37" s="24">
        <f>SUM(C32:C36)</f>
        <v>0</v>
      </c>
    </row>
    <row r="38" spans="1:7" s="17" customFormat="1" ht="20.25">
      <c r="A38" s="16"/>
      <c r="B38" s="25"/>
      <c r="C38" s="26"/>
    </row>
    <row r="39" spans="1:7" s="17" customFormat="1" ht="20.25">
      <c r="A39" s="16"/>
      <c r="B39" s="25"/>
      <c r="C39" s="26"/>
    </row>
    <row r="40" spans="1:7" s="17" customFormat="1" ht="20.25">
      <c r="A40" s="16"/>
      <c r="B40" s="25"/>
      <c r="C40" s="26"/>
    </row>
    <row r="41" spans="1:7" s="17" customFormat="1" ht="20.25">
      <c r="A41" s="16"/>
      <c r="B41" s="25"/>
      <c r="C41" s="26"/>
    </row>
    <row r="42" spans="1:7" s="17" customFormat="1" ht="73.5" customHeight="1">
      <c r="B42" s="34" t="s">
        <v>236</v>
      </c>
      <c r="C42" s="34"/>
      <c r="D42" s="16"/>
      <c r="E42" s="16"/>
      <c r="F42" s="16"/>
      <c r="G42" s="16"/>
    </row>
    <row r="43" spans="1:7" s="17" customFormat="1" ht="20.25" customHeight="1">
      <c r="B43" s="33" t="s">
        <v>233</v>
      </c>
      <c r="C43" s="33"/>
      <c r="D43" s="16"/>
      <c r="E43" s="16"/>
      <c r="F43" s="16"/>
      <c r="G43" s="16"/>
    </row>
    <row r="44" spans="1:7" s="17" customFormat="1" ht="20.25" customHeight="1">
      <c r="B44" s="33" t="s">
        <v>234</v>
      </c>
      <c r="C44" s="33"/>
      <c r="D44" s="16"/>
      <c r="E44" s="16"/>
      <c r="F44" s="16"/>
      <c r="G44" s="16"/>
    </row>
    <row r="45" spans="1:7" s="17" customFormat="1" ht="20.25" customHeight="1">
      <c r="B45" s="33" t="s">
        <v>235</v>
      </c>
      <c r="C45" s="33"/>
      <c r="D45" s="16"/>
      <c r="E45" s="16"/>
      <c r="F45" s="16"/>
      <c r="G45" s="16"/>
    </row>
  </sheetData>
  <mergeCells count="8">
    <mergeCell ref="B17:C17"/>
    <mergeCell ref="B29:C29"/>
    <mergeCell ref="B13:C13"/>
    <mergeCell ref="A4:C4"/>
    <mergeCell ref="B6:C7"/>
    <mergeCell ref="B8:C9"/>
    <mergeCell ref="B11:C11"/>
    <mergeCell ref="B12:C12"/>
  </mergeCells>
  <printOptions horizontalCentered="1" verticalCentered="1"/>
  <pageMargins left="0.74803149606299213" right="0.74803149606299213" top="0.43307086614173229" bottom="0.43307086614173229" header="0" footer="0"/>
  <pageSetup scale="5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3"/>
  <sheetViews>
    <sheetView view="pageBreakPreview" zoomScale="70" zoomScaleNormal="100" zoomScaleSheetLayoutView="70" zoomScalePageLayoutView="20" workbookViewId="0">
      <selection activeCell="B42" sqref="B42:D42"/>
    </sheetView>
  </sheetViews>
  <sheetFormatPr baseColWidth="10" defaultRowHeight="12.75"/>
  <cols>
    <col min="1" max="1" width="2.5703125" style="65" customWidth="1"/>
    <col min="2" max="2" width="6.28515625" style="63" customWidth="1"/>
    <col min="3" max="3" width="99.28515625" style="64" bestFit="1" customWidth="1"/>
    <col min="4" max="4" width="10.140625" style="63" bestFit="1" customWidth="1"/>
    <col min="5" max="5" width="9.85546875" style="65" bestFit="1" customWidth="1"/>
    <col min="6" max="6" width="11.5703125" style="65" bestFit="1" customWidth="1"/>
    <col min="7" max="7" width="17.28515625" style="65" customWidth="1"/>
    <col min="8" max="8" width="2.42578125" style="65" customWidth="1"/>
    <col min="9" max="16384" width="11.42578125" style="65"/>
  </cols>
  <sheetData>
    <row r="1" spans="2:7" s="11" customFormat="1" ht="15">
      <c r="B1" s="27"/>
      <c r="C1" s="35"/>
      <c r="D1" s="27"/>
      <c r="E1" s="28"/>
    </row>
    <row r="2" spans="2:7" s="11" customFormat="1" ht="15">
      <c r="B2" s="27"/>
      <c r="C2" s="35"/>
      <c r="D2" s="27"/>
      <c r="E2" s="28"/>
    </row>
    <row r="3" spans="2:7" s="11" customFormat="1" ht="15">
      <c r="B3" s="27"/>
      <c r="C3" s="35"/>
      <c r="D3" s="27"/>
      <c r="E3" s="28"/>
    </row>
    <row r="4" spans="2:7" s="11" customFormat="1" ht="20.25">
      <c r="B4" s="263"/>
      <c r="C4" s="263"/>
      <c r="D4" s="263"/>
      <c r="E4" s="263"/>
      <c r="F4" s="263"/>
      <c r="G4" s="10"/>
    </row>
    <row r="5" spans="2:7" s="11" customFormat="1" ht="20.25">
      <c r="B5" s="12"/>
      <c r="C5" s="36"/>
      <c r="D5" s="37"/>
      <c r="E5" s="12"/>
      <c r="F5" s="12"/>
      <c r="G5" s="10"/>
    </row>
    <row r="6" spans="2:7" s="11" customFormat="1" ht="19.5" customHeight="1">
      <c r="B6" s="266" t="s">
        <v>4</v>
      </c>
      <c r="C6" s="266"/>
      <c r="D6" s="266"/>
      <c r="E6" s="266"/>
      <c r="F6" s="266"/>
      <c r="G6" s="266"/>
    </row>
    <row r="7" spans="2:7" s="11" customFormat="1" ht="11.25" customHeight="1">
      <c r="B7" s="266"/>
      <c r="C7" s="266"/>
      <c r="D7" s="266"/>
      <c r="E7" s="266"/>
      <c r="F7" s="266"/>
      <c r="G7" s="266"/>
    </row>
    <row r="8" spans="2:7" s="11" customFormat="1" ht="24.75" customHeight="1">
      <c r="B8" s="320" t="s">
        <v>237</v>
      </c>
      <c r="C8" s="320"/>
      <c r="D8" s="320"/>
      <c r="E8" s="320"/>
      <c r="F8" s="320"/>
      <c r="G8" s="320"/>
    </row>
    <row r="9" spans="2:7" s="11" customFormat="1" ht="23.25" customHeight="1">
      <c r="B9" s="320"/>
      <c r="C9" s="320"/>
      <c r="D9" s="320"/>
      <c r="E9" s="320"/>
      <c r="F9" s="320"/>
      <c r="G9" s="320"/>
    </row>
    <row r="10" spans="2:7" s="11" customFormat="1" ht="23.25" customHeight="1">
      <c r="B10" s="268" t="s">
        <v>240</v>
      </c>
      <c r="C10" s="268"/>
      <c r="D10" s="268"/>
      <c r="E10" s="268"/>
      <c r="F10" s="268"/>
      <c r="G10" s="268"/>
    </row>
    <row r="11" spans="2:7" s="11" customFormat="1" ht="23.25" customHeight="1">
      <c r="B11" s="267" t="s">
        <v>241</v>
      </c>
      <c r="C11" s="267"/>
      <c r="D11" s="267"/>
      <c r="E11" s="267"/>
      <c r="F11" s="267"/>
      <c r="G11" s="267"/>
    </row>
    <row r="12" spans="2:7" s="11" customFormat="1" ht="23.25" customHeight="1">
      <c r="B12" s="31" t="s">
        <v>242</v>
      </c>
      <c r="C12" s="32"/>
      <c r="D12" s="32"/>
      <c r="E12" s="32"/>
      <c r="F12" s="32"/>
      <c r="G12" s="32"/>
    </row>
    <row r="13" spans="2:7" s="17" customFormat="1" ht="21" thickBot="1">
      <c r="B13" s="321"/>
      <c r="C13" s="321"/>
      <c r="D13" s="321"/>
      <c r="E13" s="321"/>
      <c r="F13" s="321"/>
      <c r="G13" s="321"/>
    </row>
    <row r="14" spans="2:7" s="17" customFormat="1" ht="16.5" customHeight="1">
      <c r="B14" s="322" t="s">
        <v>16</v>
      </c>
      <c r="C14" s="323"/>
      <c r="D14" s="324"/>
      <c r="E14" s="271" t="s">
        <v>243</v>
      </c>
      <c r="F14" s="272"/>
      <c r="G14" s="273"/>
    </row>
    <row r="15" spans="2:7" s="17" customFormat="1" ht="13.5" thickBot="1">
      <c r="B15" s="325"/>
      <c r="C15" s="326"/>
      <c r="D15" s="327"/>
      <c r="E15" s="274"/>
      <c r="F15" s="275"/>
      <c r="G15" s="276"/>
    </row>
    <row r="16" spans="2:7" s="17" customFormat="1" ht="15.75" customHeight="1">
      <c r="B16" s="287" t="str">
        <f>F2.1!C49</f>
        <v>ESTACIÓN SAN PABLO</v>
      </c>
      <c r="C16" s="288"/>
      <c r="D16" s="289"/>
      <c r="E16" s="337">
        <f>F2.1!G90</f>
        <v>0</v>
      </c>
      <c r="F16" s="338"/>
      <c r="G16" s="339"/>
    </row>
    <row r="17" spans="2:7" s="17" customFormat="1" ht="15.75">
      <c r="B17" s="277" t="str">
        <f>F2.1!C97</f>
        <v>ESTACIÓN NEPTUNO</v>
      </c>
      <c r="C17" s="278"/>
      <c r="D17" s="279"/>
      <c r="E17" s="290">
        <f>F2.1!G137</f>
        <v>0</v>
      </c>
      <c r="F17" s="291"/>
      <c r="G17" s="292"/>
    </row>
    <row r="18" spans="2:7" s="17" customFormat="1" ht="15.75">
      <c r="B18" s="277" t="str">
        <f>F2.1!C144</f>
        <v>ESTACIÓN LAS REJAS</v>
      </c>
      <c r="C18" s="278"/>
      <c r="D18" s="279"/>
      <c r="E18" s="290">
        <f>F2.1!G182</f>
        <v>0</v>
      </c>
      <c r="F18" s="291"/>
      <c r="G18" s="292"/>
    </row>
    <row r="19" spans="2:7" s="17" customFormat="1" ht="15.75">
      <c r="B19" s="277" t="str">
        <f>F2.1!C189</f>
        <v>ESTACIÓN ECUADOR</v>
      </c>
      <c r="C19" s="278"/>
      <c r="D19" s="279"/>
      <c r="E19" s="290">
        <f>F2.1!G227</f>
        <v>0</v>
      </c>
      <c r="F19" s="291"/>
      <c r="G19" s="292"/>
    </row>
    <row r="20" spans="2:7" s="17" customFormat="1" ht="15.75">
      <c r="B20" s="277" t="str">
        <f>F2.1!C234</f>
        <v>ESTACIÓN SAN ALBERTO HURTADO</v>
      </c>
      <c r="C20" s="278"/>
      <c r="D20" s="279"/>
      <c r="E20" s="290">
        <f>F2.1!G272</f>
        <v>0</v>
      </c>
      <c r="F20" s="291"/>
      <c r="G20" s="292"/>
    </row>
    <row r="21" spans="2:7" s="17" customFormat="1" ht="15.75">
      <c r="B21" s="277" t="str">
        <f>F2.1!C279</f>
        <v>ESTACIÓN UNIVERSIDAD DE SANTIAGO</v>
      </c>
      <c r="C21" s="278"/>
      <c r="D21" s="279"/>
      <c r="E21" s="290">
        <f>F2.1!G317</f>
        <v>0</v>
      </c>
      <c r="F21" s="291"/>
      <c r="G21" s="292"/>
    </row>
    <row r="22" spans="2:7" s="17" customFormat="1" ht="15.75">
      <c r="B22" s="277" t="str">
        <f>F2.1!C324</f>
        <v>ESTACIÓN ESTACIÓN CENTRAL</v>
      </c>
      <c r="C22" s="278"/>
      <c r="D22" s="279"/>
      <c r="E22" s="290">
        <f>F2.1!G362</f>
        <v>0</v>
      </c>
      <c r="F22" s="291"/>
      <c r="G22" s="292"/>
    </row>
    <row r="23" spans="2:7" s="17" customFormat="1" ht="15.75">
      <c r="B23" s="277" t="str">
        <f>F2.1!C369</f>
        <v>ESTACIÓN UNIÓN LATINO AMERICANA</v>
      </c>
      <c r="C23" s="278"/>
      <c r="D23" s="279"/>
      <c r="E23" s="290">
        <f>F2.1!G407</f>
        <v>0</v>
      </c>
      <c r="F23" s="291"/>
      <c r="G23" s="292"/>
    </row>
    <row r="24" spans="2:7" s="17" customFormat="1" ht="15.75">
      <c r="B24" s="277" t="str">
        <f>F2.1!C414</f>
        <v>ESTACIÓN REPÚBLICA</v>
      </c>
      <c r="C24" s="278"/>
      <c r="D24" s="279"/>
      <c r="E24" s="290">
        <f>F2.1!G452</f>
        <v>0</v>
      </c>
      <c r="F24" s="291"/>
      <c r="G24" s="292"/>
    </row>
    <row r="25" spans="2:7" s="17" customFormat="1" ht="15.75">
      <c r="B25" s="277" t="str">
        <f>F2.1!C459</f>
        <v>ESTACIÓN LOS HÉROES L1</v>
      </c>
      <c r="C25" s="278"/>
      <c r="D25" s="279"/>
      <c r="E25" s="290">
        <f>F2.1!G499</f>
        <v>0</v>
      </c>
      <c r="F25" s="291"/>
      <c r="G25" s="292"/>
    </row>
    <row r="26" spans="2:7" s="17" customFormat="1" ht="15.75">
      <c r="B26" s="277" t="str">
        <f>F2.1!C506</f>
        <v>ESTACIÓN LA MONEDA</v>
      </c>
      <c r="C26" s="278"/>
      <c r="D26" s="279"/>
      <c r="E26" s="290">
        <f>F2.1!G544</f>
        <v>0</v>
      </c>
      <c r="F26" s="291"/>
      <c r="G26" s="292"/>
    </row>
    <row r="27" spans="2:7" s="17" customFormat="1" ht="15.75">
      <c r="B27" s="277" t="str">
        <f>F2.1!C551</f>
        <v>ESTACIÓN UNIVERSIDAD DE CHILE</v>
      </c>
      <c r="C27" s="278"/>
      <c r="D27" s="279"/>
      <c r="E27" s="290">
        <f>F2.1!G590</f>
        <v>0</v>
      </c>
      <c r="F27" s="291"/>
      <c r="G27" s="292"/>
    </row>
    <row r="28" spans="2:7" s="17" customFormat="1" ht="15.75">
      <c r="B28" s="277" t="str">
        <f>F2.1!C597</f>
        <v>ESTACIÓN SANTA LUCÍA</v>
      </c>
      <c r="C28" s="278"/>
      <c r="D28" s="279"/>
      <c r="E28" s="290">
        <f>F2.1!G635</f>
        <v>0</v>
      </c>
      <c r="F28" s="291"/>
      <c r="G28" s="292"/>
    </row>
    <row r="29" spans="2:7" s="17" customFormat="1" ht="15.75">
      <c r="B29" s="277" t="str">
        <f>F2.1!C642</f>
        <v>ESTACIÓN UNIVERSIDAD CATÓLICA</v>
      </c>
      <c r="C29" s="278"/>
      <c r="D29" s="279"/>
      <c r="E29" s="290">
        <f>F2.1!G680</f>
        <v>0</v>
      </c>
      <c r="F29" s="291"/>
      <c r="G29" s="292"/>
    </row>
    <row r="30" spans="2:7" s="17" customFormat="1" ht="15.75">
      <c r="B30" s="277" t="str">
        <f>F2.1!C687</f>
        <v>ESTACIÓN BAQUEDANO L1</v>
      </c>
      <c r="C30" s="278"/>
      <c r="D30" s="279"/>
      <c r="E30" s="290">
        <f>F2.1!G726</f>
        <v>0</v>
      </c>
      <c r="F30" s="291"/>
      <c r="G30" s="292"/>
    </row>
    <row r="31" spans="2:7" s="17" customFormat="1" ht="15.75">
      <c r="B31" s="277" t="str">
        <f>F2.1!C733</f>
        <v>ESTACIÓN SALVADOR</v>
      </c>
      <c r="C31" s="278"/>
      <c r="D31" s="279"/>
      <c r="E31" s="290">
        <f>F2.1!G771</f>
        <v>0</v>
      </c>
      <c r="F31" s="291"/>
      <c r="G31" s="292"/>
    </row>
    <row r="32" spans="2:7" s="17" customFormat="1" ht="15.75">
      <c r="B32" s="277" t="str">
        <f>F2.1!C778</f>
        <v>ESTACIÓN MANUEL MONTT</v>
      </c>
      <c r="C32" s="278"/>
      <c r="D32" s="279"/>
      <c r="E32" s="290">
        <f>F2.1!G816</f>
        <v>0</v>
      </c>
      <c r="F32" s="291"/>
      <c r="G32" s="292"/>
    </row>
    <row r="33" spans="1:8" s="17" customFormat="1" ht="15.75">
      <c r="B33" s="277" t="str">
        <f>F2.1!C823</f>
        <v>ESTACIÓN PEDRO DE VALDIVIA</v>
      </c>
      <c r="C33" s="278"/>
      <c r="D33" s="279"/>
      <c r="E33" s="290">
        <f>F2.1!G861</f>
        <v>0</v>
      </c>
      <c r="F33" s="291"/>
      <c r="G33" s="292"/>
    </row>
    <row r="34" spans="1:8" s="17" customFormat="1" ht="15.75">
      <c r="B34" s="277" t="str">
        <f>F2.1!C868</f>
        <v>ESTACIÓN LOS LEONES</v>
      </c>
      <c r="C34" s="278"/>
      <c r="D34" s="279"/>
      <c r="E34" s="290">
        <f>F2.1!G906</f>
        <v>0</v>
      </c>
      <c r="F34" s="291"/>
      <c r="G34" s="292"/>
    </row>
    <row r="35" spans="1:8" s="17" customFormat="1" ht="15.75">
      <c r="B35" s="277" t="str">
        <f>F2.1!C913</f>
        <v>ESTACIÓN TOBALABA</v>
      </c>
      <c r="C35" s="278"/>
      <c r="D35" s="279"/>
      <c r="E35" s="290">
        <f>F2.1!G952</f>
        <v>0</v>
      </c>
      <c r="F35" s="291"/>
      <c r="G35" s="292"/>
    </row>
    <row r="36" spans="1:8" s="17" customFormat="1" ht="15.75">
      <c r="B36" s="277" t="str">
        <f>F2.1!C959</f>
        <v>ESTACIÓN EL GOLF</v>
      </c>
      <c r="C36" s="278"/>
      <c r="D36" s="279"/>
      <c r="E36" s="290">
        <f>F2.1!G997</f>
        <v>0</v>
      </c>
      <c r="F36" s="291"/>
      <c r="G36" s="292"/>
    </row>
    <row r="37" spans="1:8" s="17" customFormat="1" ht="15.75">
      <c r="B37" s="277" t="str">
        <f>F2.1!C1004</f>
        <v>ESTACIÓN ALCÁNTARA</v>
      </c>
      <c r="C37" s="278"/>
      <c r="D37" s="279"/>
      <c r="E37" s="290">
        <f>F2.1!G1042</f>
        <v>0</v>
      </c>
      <c r="F37" s="291"/>
      <c r="G37" s="292"/>
    </row>
    <row r="38" spans="1:8" s="17" customFormat="1" ht="15.75">
      <c r="B38" s="277" t="str">
        <f>F2.1!C1049</f>
        <v>ESTACIÓN ESCUELA MILITAR</v>
      </c>
      <c r="C38" s="278"/>
      <c r="D38" s="279"/>
      <c r="E38" s="290">
        <f>F2.1!G1087</f>
        <v>0</v>
      </c>
      <c r="F38" s="291"/>
      <c r="G38" s="292"/>
    </row>
    <row r="39" spans="1:8" s="17" customFormat="1" ht="16.5" thickBot="1">
      <c r="B39" s="280" t="str">
        <f>F2.1!C1094</f>
        <v>VARIOS LÍNEA 1</v>
      </c>
      <c r="C39" s="281"/>
      <c r="D39" s="282"/>
      <c r="E39" s="299">
        <f>F2.1!G1109</f>
        <v>0</v>
      </c>
      <c r="F39" s="300"/>
      <c r="G39" s="301"/>
    </row>
    <row r="40" spans="1:8" s="17" customFormat="1" ht="15.75">
      <c r="B40" s="328" t="s">
        <v>238</v>
      </c>
      <c r="C40" s="329"/>
      <c r="D40" s="330"/>
      <c r="E40" s="293">
        <f>SUM(E16:G39)</f>
        <v>0</v>
      </c>
      <c r="F40" s="294"/>
      <c r="G40" s="295"/>
    </row>
    <row r="41" spans="1:8" s="17" customFormat="1" ht="16.5" thickBot="1">
      <c r="B41" s="331" t="s">
        <v>3</v>
      </c>
      <c r="C41" s="332"/>
      <c r="D41" s="333"/>
      <c r="E41" s="296">
        <f>+E40*0.19</f>
        <v>0</v>
      </c>
      <c r="F41" s="297"/>
      <c r="G41" s="298"/>
    </row>
    <row r="42" spans="1:8" s="17" customFormat="1" ht="16.5" thickBot="1">
      <c r="B42" s="334" t="s">
        <v>344</v>
      </c>
      <c r="C42" s="335"/>
      <c r="D42" s="336"/>
      <c r="E42" s="284">
        <f>+E40+E41</f>
        <v>0</v>
      </c>
      <c r="F42" s="285"/>
      <c r="G42" s="286"/>
    </row>
    <row r="43" spans="1:8" s="17" customFormat="1" ht="73.5" customHeight="1">
      <c r="B43" s="34" t="s">
        <v>236</v>
      </c>
      <c r="C43" s="34"/>
      <c r="D43" s="16"/>
      <c r="E43" s="16"/>
      <c r="F43" s="16"/>
      <c r="G43" s="16"/>
    </row>
    <row r="44" spans="1:8" s="17" customFormat="1" ht="20.25" customHeight="1">
      <c r="B44" s="33" t="s">
        <v>233</v>
      </c>
      <c r="C44" s="33"/>
      <c r="D44" s="16"/>
      <c r="E44" s="16"/>
      <c r="F44" s="16"/>
      <c r="G44" s="16"/>
    </row>
    <row r="45" spans="1:8" s="17" customFormat="1" ht="20.25" customHeight="1">
      <c r="B45" s="33" t="s">
        <v>234</v>
      </c>
      <c r="C45" s="33"/>
      <c r="D45" s="16"/>
      <c r="E45" s="16"/>
      <c r="F45" s="16"/>
      <c r="G45" s="16"/>
    </row>
    <row r="46" spans="1:8" s="17" customFormat="1" ht="20.25" customHeight="1">
      <c r="B46" s="33" t="s">
        <v>235</v>
      </c>
      <c r="C46" s="33"/>
      <c r="D46" s="16"/>
      <c r="E46" s="16"/>
      <c r="F46" s="16"/>
      <c r="G46" s="16"/>
    </row>
    <row r="47" spans="1:8" s="17" customFormat="1" ht="21" thickBot="1">
      <c r="A47" s="283"/>
      <c r="B47" s="283"/>
      <c r="C47" s="283"/>
      <c r="D47" s="283"/>
      <c r="E47" s="38"/>
      <c r="F47" s="38"/>
      <c r="G47" s="38"/>
      <c r="H47" s="39"/>
    </row>
    <row r="48" spans="1:8" s="17" customFormat="1" ht="21" thickTop="1">
      <c r="B48" s="16"/>
      <c r="C48" s="16"/>
      <c r="D48" s="16"/>
      <c r="E48" s="16"/>
      <c r="F48" s="16"/>
      <c r="G48" s="16"/>
    </row>
    <row r="49" spans="2:7" s="40" customFormat="1" ht="16.5" thickBot="1">
      <c r="B49" s="102"/>
      <c r="C49" s="103" t="s">
        <v>115</v>
      </c>
      <c r="D49" s="104"/>
      <c r="E49" s="105"/>
      <c r="F49" s="105"/>
      <c r="G49" s="106"/>
    </row>
    <row r="50" spans="2:7" s="46" customFormat="1" ht="21.75" customHeight="1" thickBot="1">
      <c r="B50" s="107" t="s">
        <v>0</v>
      </c>
      <c r="C50" s="316" t="s">
        <v>1</v>
      </c>
      <c r="D50" s="318" t="s">
        <v>2</v>
      </c>
      <c r="E50" s="304" t="s">
        <v>110</v>
      </c>
      <c r="F50" s="305"/>
      <c r="G50" s="306"/>
    </row>
    <row r="51" spans="2:7" s="46" customFormat="1" ht="16.5" thickBot="1">
      <c r="B51" s="108" t="s">
        <v>18</v>
      </c>
      <c r="C51" s="317"/>
      <c r="D51" s="319"/>
      <c r="E51" s="109" t="s">
        <v>106</v>
      </c>
      <c r="F51" s="110" t="s">
        <v>108</v>
      </c>
      <c r="G51" s="111" t="s">
        <v>109</v>
      </c>
    </row>
    <row r="52" spans="2:7" s="46" customFormat="1" ht="15.75">
      <c r="B52" s="112">
        <v>1</v>
      </c>
      <c r="C52" s="113" t="s">
        <v>19</v>
      </c>
      <c r="D52" s="114"/>
      <c r="E52" s="115"/>
      <c r="F52" s="116"/>
      <c r="G52" s="117"/>
    </row>
    <row r="53" spans="2:7" s="46" customFormat="1" ht="15.75">
      <c r="B53" s="83" t="s">
        <v>20</v>
      </c>
      <c r="C53" s="84" t="s">
        <v>186</v>
      </c>
      <c r="D53" s="85" t="s">
        <v>105</v>
      </c>
      <c r="E53" s="86"/>
      <c r="F53" s="87"/>
      <c r="G53" s="88">
        <f>E53*F53</f>
        <v>0</v>
      </c>
    </row>
    <row r="54" spans="2:7" s="46" customFormat="1" ht="15.75">
      <c r="B54" s="83" t="s">
        <v>107</v>
      </c>
      <c r="C54" s="84" t="s">
        <v>187</v>
      </c>
      <c r="D54" s="85" t="s">
        <v>105</v>
      </c>
      <c r="E54" s="86"/>
      <c r="F54" s="87"/>
      <c r="G54" s="88">
        <f>E54*F54</f>
        <v>0</v>
      </c>
    </row>
    <row r="55" spans="2:7" s="46" customFormat="1" ht="15.75">
      <c r="B55" s="83" t="s">
        <v>111</v>
      </c>
      <c r="C55" s="89" t="s">
        <v>183</v>
      </c>
      <c r="D55" s="85" t="s">
        <v>105</v>
      </c>
      <c r="E55" s="86"/>
      <c r="F55" s="87"/>
      <c r="G55" s="88">
        <f>E55*F55</f>
        <v>0</v>
      </c>
    </row>
    <row r="56" spans="2:7" s="40" customFormat="1" ht="15.75">
      <c r="B56" s="83" t="s">
        <v>185</v>
      </c>
      <c r="C56" s="89" t="s">
        <v>112</v>
      </c>
      <c r="D56" s="85" t="s">
        <v>105</v>
      </c>
      <c r="E56" s="86"/>
      <c r="F56" s="87"/>
      <c r="G56" s="88">
        <f>E56*F56</f>
        <v>0</v>
      </c>
    </row>
    <row r="57" spans="2:7" s="46" customFormat="1" ht="15.75" customHeight="1">
      <c r="B57" s="50"/>
      <c r="C57" s="51"/>
      <c r="D57" s="48"/>
      <c r="E57" s="49"/>
      <c r="F57" s="52"/>
      <c r="G57" s="73"/>
    </row>
    <row r="58" spans="2:7" s="46" customFormat="1" ht="15.75">
      <c r="B58" s="53">
        <v>2</v>
      </c>
      <c r="C58" s="54" t="s">
        <v>12</v>
      </c>
      <c r="D58" s="55"/>
      <c r="E58" s="56"/>
      <c r="F58" s="57"/>
      <c r="G58" s="74"/>
    </row>
    <row r="59" spans="2:7" s="29" customFormat="1" ht="15.75">
      <c r="B59" s="90" t="s">
        <v>5</v>
      </c>
      <c r="C59" s="91" t="s">
        <v>84</v>
      </c>
      <c r="D59" s="85"/>
      <c r="E59" s="86"/>
      <c r="F59" s="92"/>
      <c r="G59" s="88"/>
    </row>
    <row r="60" spans="2:7" s="40" customFormat="1" ht="15.75">
      <c r="B60" s="83" t="s">
        <v>21</v>
      </c>
      <c r="C60" s="84" t="s">
        <v>123</v>
      </c>
      <c r="D60" s="85" t="s">
        <v>105</v>
      </c>
      <c r="E60" s="86"/>
      <c r="F60" s="92"/>
      <c r="G60" s="88">
        <f t="shared" ref="G60" si="0">E60*F60</f>
        <v>0</v>
      </c>
    </row>
    <row r="61" spans="2:7" s="40" customFormat="1" ht="15.75">
      <c r="B61" s="83" t="s">
        <v>22</v>
      </c>
      <c r="C61" s="84" t="s">
        <v>124</v>
      </c>
      <c r="D61" s="85" t="s">
        <v>105</v>
      </c>
      <c r="E61" s="86"/>
      <c r="F61" s="92"/>
      <c r="G61" s="88">
        <f t="shared" ref="G61" si="1">E61*F61</f>
        <v>0</v>
      </c>
    </row>
    <row r="62" spans="2:7" s="58" customFormat="1" ht="15.75">
      <c r="B62" s="83" t="s">
        <v>103</v>
      </c>
      <c r="C62" s="84" t="s">
        <v>77</v>
      </c>
      <c r="D62" s="85" t="s">
        <v>105</v>
      </c>
      <c r="E62" s="86"/>
      <c r="F62" s="92"/>
      <c r="G62" s="88">
        <f t="shared" ref="G62:G68" si="2">E62*F62</f>
        <v>0</v>
      </c>
    </row>
    <row r="63" spans="2:7" s="58" customFormat="1" ht="15.75">
      <c r="B63" s="83" t="s">
        <v>85</v>
      </c>
      <c r="C63" s="84" t="s">
        <v>79</v>
      </c>
      <c r="D63" s="85" t="s">
        <v>105</v>
      </c>
      <c r="E63" s="86"/>
      <c r="F63" s="92"/>
      <c r="G63" s="88">
        <f t="shared" si="2"/>
        <v>0</v>
      </c>
    </row>
    <row r="64" spans="2:7" s="58" customFormat="1" ht="15.75">
      <c r="B64" s="83" t="s">
        <v>86</v>
      </c>
      <c r="C64" s="84" t="s">
        <v>78</v>
      </c>
      <c r="D64" s="85" t="s">
        <v>105</v>
      </c>
      <c r="E64" s="86"/>
      <c r="F64" s="92"/>
      <c r="G64" s="88">
        <f t="shared" si="2"/>
        <v>0</v>
      </c>
    </row>
    <row r="65" spans="2:7" s="58" customFormat="1" ht="15.75">
      <c r="B65" s="83" t="s">
        <v>87</v>
      </c>
      <c r="C65" s="84" t="s">
        <v>121</v>
      </c>
      <c r="D65" s="85" t="s">
        <v>105</v>
      </c>
      <c r="E65" s="86"/>
      <c r="F65" s="92"/>
      <c r="G65" s="88">
        <f t="shared" si="2"/>
        <v>0</v>
      </c>
    </row>
    <row r="66" spans="2:7" s="58" customFormat="1" ht="15.75">
      <c r="B66" s="83" t="s">
        <v>88</v>
      </c>
      <c r="C66" s="84" t="s">
        <v>120</v>
      </c>
      <c r="D66" s="85" t="s">
        <v>105</v>
      </c>
      <c r="E66" s="86"/>
      <c r="F66" s="92"/>
      <c r="G66" s="88">
        <f t="shared" ref="G66" si="3">E66*F66</f>
        <v>0</v>
      </c>
    </row>
    <row r="67" spans="2:7" s="58" customFormat="1" ht="15.75">
      <c r="B67" s="83" t="s">
        <v>89</v>
      </c>
      <c r="C67" s="84" t="s">
        <v>80</v>
      </c>
      <c r="D67" s="85" t="s">
        <v>105</v>
      </c>
      <c r="E67" s="86"/>
      <c r="F67" s="92"/>
      <c r="G67" s="88">
        <f t="shared" si="2"/>
        <v>0</v>
      </c>
    </row>
    <row r="68" spans="2:7" s="58" customFormat="1" ht="15.75">
      <c r="B68" s="83" t="s">
        <v>90</v>
      </c>
      <c r="C68" s="84" t="s">
        <v>132</v>
      </c>
      <c r="D68" s="85" t="s">
        <v>105</v>
      </c>
      <c r="E68" s="86"/>
      <c r="F68" s="92"/>
      <c r="G68" s="88">
        <f t="shared" si="2"/>
        <v>0</v>
      </c>
    </row>
    <row r="69" spans="2:7" s="40" customFormat="1" ht="15.75">
      <c r="B69" s="47"/>
      <c r="C69" s="59"/>
      <c r="D69" s="48"/>
      <c r="E69" s="49"/>
      <c r="F69" s="52"/>
      <c r="G69" s="73"/>
    </row>
    <row r="70" spans="2:7" s="40" customFormat="1" ht="15.75">
      <c r="B70" s="53">
        <v>3</v>
      </c>
      <c r="C70" s="54" t="s">
        <v>93</v>
      </c>
      <c r="D70" s="55"/>
      <c r="E70" s="56"/>
      <c r="F70" s="57"/>
      <c r="G70" s="74"/>
    </row>
    <row r="71" spans="2:7" s="40" customFormat="1" ht="15.75">
      <c r="B71" s="90" t="s">
        <v>7</v>
      </c>
      <c r="C71" s="91" t="s">
        <v>94</v>
      </c>
      <c r="D71" s="85"/>
      <c r="E71" s="86"/>
      <c r="F71" s="92"/>
      <c r="G71" s="88"/>
    </row>
    <row r="72" spans="2:7" s="46" customFormat="1" ht="15.75">
      <c r="B72" s="83" t="s">
        <v>23</v>
      </c>
      <c r="C72" s="84" t="s">
        <v>81</v>
      </c>
      <c r="D72" s="85" t="s">
        <v>105</v>
      </c>
      <c r="E72" s="86"/>
      <c r="F72" s="92"/>
      <c r="G72" s="88">
        <f t="shared" ref="G72:G76" si="4">E72*F72</f>
        <v>0</v>
      </c>
    </row>
    <row r="73" spans="2:7" s="40" customFormat="1" ht="15.75">
      <c r="B73" s="83" t="s">
        <v>24</v>
      </c>
      <c r="C73" s="84" t="s">
        <v>82</v>
      </c>
      <c r="D73" s="85" t="s">
        <v>105</v>
      </c>
      <c r="E73" s="86"/>
      <c r="F73" s="92"/>
      <c r="G73" s="88">
        <f t="shared" si="4"/>
        <v>0</v>
      </c>
    </row>
    <row r="74" spans="2:7" s="40" customFormat="1" ht="15.75">
      <c r="B74" s="83" t="s">
        <v>95</v>
      </c>
      <c r="C74" s="84" t="s">
        <v>83</v>
      </c>
      <c r="D74" s="85" t="s">
        <v>105</v>
      </c>
      <c r="E74" s="86"/>
      <c r="F74" s="92"/>
      <c r="G74" s="88">
        <f t="shared" si="4"/>
        <v>0</v>
      </c>
    </row>
    <row r="75" spans="2:7" s="40" customFormat="1" ht="15.75">
      <c r="B75" s="83" t="s">
        <v>96</v>
      </c>
      <c r="C75" s="84" t="s">
        <v>189</v>
      </c>
      <c r="D75" s="85" t="s">
        <v>105</v>
      </c>
      <c r="E75" s="86"/>
      <c r="F75" s="92"/>
      <c r="G75" s="88">
        <f t="shared" si="4"/>
        <v>0</v>
      </c>
    </row>
    <row r="76" spans="2:7" s="40" customFormat="1" ht="15.75">
      <c r="B76" s="83" t="s">
        <v>188</v>
      </c>
      <c r="C76" s="84" t="s">
        <v>211</v>
      </c>
      <c r="D76" s="85" t="s">
        <v>105</v>
      </c>
      <c r="E76" s="86"/>
      <c r="F76" s="92"/>
      <c r="G76" s="88">
        <f t="shared" si="4"/>
        <v>0</v>
      </c>
    </row>
    <row r="77" spans="2:7" s="40" customFormat="1" ht="15.75">
      <c r="B77" s="83"/>
      <c r="C77" s="93"/>
      <c r="D77" s="85"/>
      <c r="E77" s="86"/>
      <c r="F77" s="92"/>
      <c r="G77" s="88"/>
    </row>
    <row r="78" spans="2:7" s="40" customFormat="1" ht="15.75">
      <c r="B78" s="53">
        <v>4</v>
      </c>
      <c r="C78" s="60" t="s">
        <v>25</v>
      </c>
      <c r="D78" s="55"/>
      <c r="E78" s="56"/>
      <c r="F78" s="57"/>
      <c r="G78" s="74"/>
    </row>
    <row r="79" spans="2:7" s="40" customFormat="1" ht="15.75">
      <c r="B79" s="83" t="s">
        <v>8</v>
      </c>
      <c r="C79" s="84" t="s">
        <v>97</v>
      </c>
      <c r="D79" s="85" t="s">
        <v>105</v>
      </c>
      <c r="E79" s="86"/>
      <c r="F79" s="92"/>
      <c r="G79" s="88">
        <f t="shared" ref="G79:G82" si="5">E79*F79</f>
        <v>0</v>
      </c>
    </row>
    <row r="80" spans="2:7" s="40" customFormat="1" ht="15.75">
      <c r="B80" s="83" t="s">
        <v>9</v>
      </c>
      <c r="C80" s="84" t="s">
        <v>239</v>
      </c>
      <c r="D80" s="85" t="s">
        <v>105</v>
      </c>
      <c r="E80" s="86"/>
      <c r="F80" s="92"/>
      <c r="G80" s="88">
        <f t="shared" ref="G80" si="6">E80*F80</f>
        <v>0</v>
      </c>
    </row>
    <row r="81" spans="1:7" s="40" customFormat="1" ht="15.75">
      <c r="B81" s="83" t="s">
        <v>98</v>
      </c>
      <c r="C81" s="84" t="s">
        <v>99</v>
      </c>
      <c r="D81" s="85" t="s">
        <v>105</v>
      </c>
      <c r="E81" s="86"/>
      <c r="F81" s="92"/>
      <c r="G81" s="88">
        <f t="shared" si="5"/>
        <v>0</v>
      </c>
    </row>
    <row r="82" spans="1:7" s="40" customFormat="1" ht="15.75">
      <c r="B82" s="83" t="s">
        <v>113</v>
      </c>
      <c r="C82" s="84" t="s">
        <v>100</v>
      </c>
      <c r="D82" s="85" t="s">
        <v>105</v>
      </c>
      <c r="E82" s="86"/>
      <c r="F82" s="92"/>
      <c r="G82" s="88">
        <f t="shared" si="5"/>
        <v>0</v>
      </c>
    </row>
    <row r="83" spans="1:7" s="40" customFormat="1" ht="15.75">
      <c r="B83" s="83" t="s">
        <v>214</v>
      </c>
      <c r="C83" s="84" t="s">
        <v>114</v>
      </c>
      <c r="D83" s="85" t="s">
        <v>105</v>
      </c>
      <c r="E83" s="86"/>
      <c r="F83" s="92"/>
      <c r="G83" s="88">
        <f t="shared" ref="G83" si="7">E83*F83</f>
        <v>0</v>
      </c>
    </row>
    <row r="84" spans="1:7" s="40" customFormat="1" ht="15.75">
      <c r="B84" s="83"/>
      <c r="C84" s="84"/>
      <c r="D84" s="85"/>
      <c r="E84" s="86"/>
      <c r="F84" s="92"/>
      <c r="G84" s="88"/>
    </row>
    <row r="85" spans="1:7" s="40" customFormat="1" ht="15.75">
      <c r="B85" s="53">
        <v>5</v>
      </c>
      <c r="C85" s="54" t="s">
        <v>26</v>
      </c>
      <c r="D85" s="55"/>
      <c r="E85" s="56"/>
      <c r="F85" s="57"/>
      <c r="G85" s="74"/>
    </row>
    <row r="86" spans="1:7" s="40" customFormat="1" ht="15.75">
      <c r="B86" s="83" t="s">
        <v>11</v>
      </c>
      <c r="C86" s="84" t="s">
        <v>10</v>
      </c>
      <c r="D86" s="85" t="s">
        <v>105</v>
      </c>
      <c r="E86" s="86"/>
      <c r="F86" s="92"/>
      <c r="G86" s="88">
        <f t="shared" ref="G86:G88" si="8">E86*F86</f>
        <v>0</v>
      </c>
    </row>
    <row r="87" spans="1:7" s="40" customFormat="1" ht="15.75">
      <c r="B87" s="83" t="s">
        <v>27</v>
      </c>
      <c r="C87" s="84" t="s">
        <v>180</v>
      </c>
      <c r="D87" s="85" t="s">
        <v>105</v>
      </c>
      <c r="E87" s="86"/>
      <c r="F87" s="92"/>
      <c r="G87" s="88">
        <f t="shared" si="8"/>
        <v>0</v>
      </c>
    </row>
    <row r="88" spans="1:7" s="40" customFormat="1" ht="15.75">
      <c r="B88" s="83" t="s">
        <v>92</v>
      </c>
      <c r="C88" s="84" t="s">
        <v>181</v>
      </c>
      <c r="D88" s="85" t="s">
        <v>105</v>
      </c>
      <c r="E88" s="86"/>
      <c r="F88" s="92"/>
      <c r="G88" s="88">
        <f t="shared" si="8"/>
        <v>0</v>
      </c>
    </row>
    <row r="89" spans="1:7" s="40" customFormat="1" ht="16.5" thickBot="1">
      <c r="B89" s="94"/>
      <c r="C89" s="95"/>
      <c r="D89" s="96"/>
      <c r="E89" s="97"/>
      <c r="F89" s="98"/>
      <c r="G89" s="99"/>
    </row>
    <row r="90" spans="1:7" s="62" customFormat="1" ht="16.5" thickBot="1">
      <c r="B90" s="125"/>
      <c r="C90" s="126" t="str">
        <f>CONCATENATE("SUB TOTAL PRECIO ",C49)</f>
        <v>SUB TOTAL PRECIO ESTACIÓN SAN PABLO</v>
      </c>
      <c r="D90" s="310"/>
      <c r="E90" s="311"/>
      <c r="F90" s="311"/>
      <c r="G90" s="127">
        <f>SUM(G52:G89)</f>
        <v>0</v>
      </c>
    </row>
    <row r="91" spans="1:7" s="17" customFormat="1" ht="73.5" customHeight="1">
      <c r="B91" s="34" t="s">
        <v>236</v>
      </c>
      <c r="C91" s="34"/>
      <c r="D91" s="16"/>
      <c r="E91" s="16"/>
      <c r="F91" s="16"/>
      <c r="G91" s="16"/>
    </row>
    <row r="92" spans="1:7" s="17" customFormat="1" ht="20.25" customHeight="1">
      <c r="B92" s="33" t="s">
        <v>233</v>
      </c>
      <c r="C92" s="33"/>
      <c r="D92" s="16"/>
      <c r="E92" s="16"/>
      <c r="F92" s="16"/>
      <c r="G92" s="16"/>
    </row>
    <row r="93" spans="1:7" s="17" customFormat="1" ht="20.25" customHeight="1">
      <c r="B93" s="33" t="s">
        <v>234</v>
      </c>
      <c r="C93" s="33"/>
      <c r="D93" s="16"/>
      <c r="E93" s="16"/>
      <c r="F93" s="16"/>
      <c r="G93" s="16"/>
    </row>
    <row r="94" spans="1:7" s="17" customFormat="1" ht="20.25" customHeight="1">
      <c r="B94" s="33" t="s">
        <v>235</v>
      </c>
      <c r="C94" s="33"/>
      <c r="D94" s="16"/>
      <c r="E94" s="16"/>
      <c r="F94" s="16"/>
      <c r="G94" s="16"/>
    </row>
    <row r="95" spans="1:7" s="40" customFormat="1" ht="15" customHeight="1">
      <c r="B95" s="63"/>
      <c r="C95" s="64"/>
      <c r="D95" s="63"/>
      <c r="E95" s="65"/>
      <c r="F95" s="65"/>
      <c r="G95" s="65"/>
    </row>
    <row r="96" spans="1:7" ht="15" customHeight="1">
      <c r="A96" s="40"/>
      <c r="B96" s="314"/>
      <c r="C96" s="314"/>
      <c r="D96" s="66"/>
      <c r="E96" s="315"/>
      <c r="F96" s="315"/>
      <c r="G96" s="67"/>
    </row>
    <row r="97" spans="2:7" s="68" customFormat="1" ht="15" customHeight="1" thickBot="1">
      <c r="B97" s="41"/>
      <c r="C97" s="136" t="s">
        <v>116</v>
      </c>
      <c r="E97" s="41"/>
      <c r="F97" s="70"/>
      <c r="G97" s="70"/>
    </row>
    <row r="98" spans="2:7" s="46" customFormat="1" ht="21.75" customHeight="1" thickBot="1">
      <c r="B98" s="107" t="s">
        <v>0</v>
      </c>
      <c r="C98" s="302" t="s">
        <v>1</v>
      </c>
      <c r="D98" s="302" t="s">
        <v>2</v>
      </c>
      <c r="E98" s="304" t="s">
        <v>110</v>
      </c>
      <c r="F98" s="305"/>
      <c r="G98" s="306"/>
    </row>
    <row r="99" spans="2:7" s="46" customFormat="1" ht="16.5" thickBot="1">
      <c r="B99" s="108" t="s">
        <v>30</v>
      </c>
      <c r="C99" s="303"/>
      <c r="D99" s="303"/>
      <c r="E99" s="109" t="s">
        <v>106</v>
      </c>
      <c r="F99" s="110" t="s">
        <v>108</v>
      </c>
      <c r="G99" s="111" t="s">
        <v>109</v>
      </c>
    </row>
    <row r="100" spans="2:7" s="46" customFormat="1" ht="15.75">
      <c r="B100" s="128">
        <v>1</v>
      </c>
      <c r="C100" s="129" t="s">
        <v>19</v>
      </c>
      <c r="D100" s="130"/>
      <c r="E100" s="131"/>
      <c r="F100" s="132"/>
      <c r="G100" s="133"/>
    </row>
    <row r="101" spans="2:7" s="46" customFormat="1" ht="15.75">
      <c r="B101" s="83" t="s">
        <v>20</v>
      </c>
      <c r="C101" s="84" t="s">
        <v>186</v>
      </c>
      <c r="D101" s="85" t="s">
        <v>105</v>
      </c>
      <c r="E101" s="86"/>
      <c r="F101" s="87"/>
      <c r="G101" s="88">
        <f>E101*F101</f>
        <v>0</v>
      </c>
    </row>
    <row r="102" spans="2:7" s="46" customFormat="1" ht="15.75">
      <c r="B102" s="83" t="s">
        <v>107</v>
      </c>
      <c r="C102" s="84" t="s">
        <v>187</v>
      </c>
      <c r="D102" s="85" t="s">
        <v>105</v>
      </c>
      <c r="E102" s="86"/>
      <c r="F102" s="87"/>
      <c r="G102" s="88">
        <f>E102*F102</f>
        <v>0</v>
      </c>
    </row>
    <row r="103" spans="2:7" s="46" customFormat="1" ht="15.75">
      <c r="B103" s="83" t="s">
        <v>111</v>
      </c>
      <c r="C103" s="89" t="s">
        <v>183</v>
      </c>
      <c r="D103" s="85" t="s">
        <v>105</v>
      </c>
      <c r="E103" s="86"/>
      <c r="F103" s="87"/>
      <c r="G103" s="88">
        <f>E103*F103</f>
        <v>0</v>
      </c>
    </row>
    <row r="104" spans="2:7" s="40" customFormat="1" ht="15.75">
      <c r="B104" s="83" t="s">
        <v>185</v>
      </c>
      <c r="C104" s="89" t="s">
        <v>112</v>
      </c>
      <c r="D104" s="85" t="s">
        <v>105</v>
      </c>
      <c r="E104" s="86"/>
      <c r="F104" s="87"/>
      <c r="G104" s="88">
        <f>E104*F104</f>
        <v>0</v>
      </c>
    </row>
    <row r="105" spans="2:7" s="46" customFormat="1" ht="15.75" customHeight="1">
      <c r="B105" s="90"/>
      <c r="C105" s="134"/>
      <c r="D105" s="85"/>
      <c r="E105" s="86"/>
      <c r="F105" s="92"/>
      <c r="G105" s="88"/>
    </row>
    <row r="106" spans="2:7" s="46" customFormat="1" ht="15.75">
      <c r="B106" s="118">
        <v>2</v>
      </c>
      <c r="C106" s="119" t="s">
        <v>12</v>
      </c>
      <c r="D106" s="120"/>
      <c r="E106" s="121"/>
      <c r="F106" s="122"/>
      <c r="G106" s="123"/>
    </row>
    <row r="107" spans="2:7" s="29" customFormat="1" ht="15.75">
      <c r="B107" s="90" t="s">
        <v>5</v>
      </c>
      <c r="C107" s="91" t="s">
        <v>84</v>
      </c>
      <c r="D107" s="85"/>
      <c r="E107" s="86"/>
      <c r="F107" s="92"/>
      <c r="G107" s="88"/>
    </row>
    <row r="108" spans="2:7" s="40" customFormat="1" ht="15.75">
      <c r="B108" s="83" t="s">
        <v>21</v>
      </c>
      <c r="C108" s="84" t="s">
        <v>123</v>
      </c>
      <c r="D108" s="85" t="s">
        <v>105</v>
      </c>
      <c r="E108" s="86"/>
      <c r="F108" s="92"/>
      <c r="G108" s="88">
        <f t="shared" ref="G108:G116" si="9">E108*F108</f>
        <v>0</v>
      </c>
    </row>
    <row r="109" spans="2:7" s="40" customFormat="1" ht="15.75">
      <c r="B109" s="83" t="s">
        <v>22</v>
      </c>
      <c r="C109" s="84" t="s">
        <v>124</v>
      </c>
      <c r="D109" s="85" t="s">
        <v>105</v>
      </c>
      <c r="E109" s="86"/>
      <c r="F109" s="92"/>
      <c r="G109" s="88">
        <f t="shared" si="9"/>
        <v>0</v>
      </c>
    </row>
    <row r="110" spans="2:7" s="58" customFormat="1" ht="15.75">
      <c r="B110" s="83" t="s">
        <v>103</v>
      </c>
      <c r="C110" s="84" t="s">
        <v>77</v>
      </c>
      <c r="D110" s="85" t="s">
        <v>105</v>
      </c>
      <c r="E110" s="86"/>
      <c r="F110" s="92"/>
      <c r="G110" s="88">
        <f t="shared" si="9"/>
        <v>0</v>
      </c>
    </row>
    <row r="111" spans="2:7" s="58" customFormat="1" ht="15.75">
      <c r="B111" s="83" t="s">
        <v>85</v>
      </c>
      <c r="C111" s="84" t="s">
        <v>79</v>
      </c>
      <c r="D111" s="85" t="s">
        <v>105</v>
      </c>
      <c r="E111" s="86"/>
      <c r="F111" s="92"/>
      <c r="G111" s="88">
        <f t="shared" si="9"/>
        <v>0</v>
      </c>
    </row>
    <row r="112" spans="2:7" s="58" customFormat="1" ht="15.75">
      <c r="B112" s="83" t="s">
        <v>86</v>
      </c>
      <c r="C112" s="84" t="s">
        <v>78</v>
      </c>
      <c r="D112" s="85" t="s">
        <v>105</v>
      </c>
      <c r="E112" s="86"/>
      <c r="F112" s="92"/>
      <c r="G112" s="88">
        <f t="shared" si="9"/>
        <v>0</v>
      </c>
    </row>
    <row r="113" spans="2:7" s="58" customFormat="1" ht="15.75">
      <c r="B113" s="83" t="s">
        <v>87</v>
      </c>
      <c r="C113" s="84" t="s">
        <v>121</v>
      </c>
      <c r="D113" s="85" t="s">
        <v>105</v>
      </c>
      <c r="E113" s="86"/>
      <c r="F113" s="92"/>
      <c r="G113" s="88">
        <f t="shared" si="9"/>
        <v>0</v>
      </c>
    </row>
    <row r="114" spans="2:7" s="58" customFormat="1" ht="15.75">
      <c r="B114" s="83" t="s">
        <v>88</v>
      </c>
      <c r="C114" s="84" t="s">
        <v>120</v>
      </c>
      <c r="D114" s="85" t="s">
        <v>105</v>
      </c>
      <c r="E114" s="86"/>
      <c r="F114" s="92"/>
      <c r="G114" s="88">
        <f t="shared" si="9"/>
        <v>0</v>
      </c>
    </row>
    <row r="115" spans="2:7" s="58" customFormat="1" ht="15.75">
      <c r="B115" s="83" t="s">
        <v>89</v>
      </c>
      <c r="C115" s="84" t="s">
        <v>80</v>
      </c>
      <c r="D115" s="85" t="s">
        <v>105</v>
      </c>
      <c r="E115" s="86"/>
      <c r="F115" s="92"/>
      <c r="G115" s="88">
        <f t="shared" si="9"/>
        <v>0</v>
      </c>
    </row>
    <row r="116" spans="2:7" s="58" customFormat="1" ht="15.75">
      <c r="B116" s="83" t="s">
        <v>90</v>
      </c>
      <c r="C116" s="84" t="s">
        <v>132</v>
      </c>
      <c r="D116" s="85" t="s">
        <v>105</v>
      </c>
      <c r="E116" s="86"/>
      <c r="F116" s="92"/>
      <c r="G116" s="88">
        <f t="shared" si="9"/>
        <v>0</v>
      </c>
    </row>
    <row r="117" spans="2:7" s="40" customFormat="1" ht="15.75">
      <c r="B117" s="83"/>
      <c r="C117" s="135"/>
      <c r="D117" s="85"/>
      <c r="E117" s="86"/>
      <c r="F117" s="92"/>
      <c r="G117" s="88"/>
    </row>
    <row r="118" spans="2:7" s="40" customFormat="1" ht="15.75">
      <c r="B118" s="118">
        <v>3</v>
      </c>
      <c r="C118" s="119" t="s">
        <v>93</v>
      </c>
      <c r="D118" s="120"/>
      <c r="E118" s="121"/>
      <c r="F118" s="122"/>
      <c r="G118" s="123"/>
    </row>
    <row r="119" spans="2:7" s="40" customFormat="1" ht="15.75">
      <c r="B119" s="90" t="s">
        <v>7</v>
      </c>
      <c r="C119" s="91" t="s">
        <v>94</v>
      </c>
      <c r="D119" s="85"/>
      <c r="E119" s="86"/>
      <c r="F119" s="92"/>
      <c r="G119" s="88"/>
    </row>
    <row r="120" spans="2:7" s="46" customFormat="1" ht="15.75">
      <c r="B120" s="83" t="s">
        <v>23</v>
      </c>
      <c r="C120" s="84" t="s">
        <v>81</v>
      </c>
      <c r="D120" s="85" t="s">
        <v>105</v>
      </c>
      <c r="E120" s="86"/>
      <c r="F120" s="92"/>
      <c r="G120" s="88">
        <f t="shared" ref="G120:G124" si="10">E120*F120</f>
        <v>0</v>
      </c>
    </row>
    <row r="121" spans="2:7" s="40" customFormat="1" ht="15.75">
      <c r="B121" s="83" t="s">
        <v>24</v>
      </c>
      <c r="C121" s="84" t="s">
        <v>82</v>
      </c>
      <c r="D121" s="85" t="s">
        <v>105</v>
      </c>
      <c r="E121" s="86"/>
      <c r="F121" s="92"/>
      <c r="G121" s="88">
        <f t="shared" si="10"/>
        <v>0</v>
      </c>
    </row>
    <row r="122" spans="2:7" s="40" customFormat="1" ht="15.75">
      <c r="B122" s="83" t="s">
        <v>95</v>
      </c>
      <c r="C122" s="84" t="s">
        <v>83</v>
      </c>
      <c r="D122" s="85" t="s">
        <v>105</v>
      </c>
      <c r="E122" s="86"/>
      <c r="F122" s="92"/>
      <c r="G122" s="88">
        <f t="shared" si="10"/>
        <v>0</v>
      </c>
    </row>
    <row r="123" spans="2:7" s="40" customFormat="1" ht="15.75">
      <c r="B123" s="83" t="s">
        <v>96</v>
      </c>
      <c r="C123" s="84" t="s">
        <v>189</v>
      </c>
      <c r="D123" s="85" t="s">
        <v>105</v>
      </c>
      <c r="E123" s="86"/>
      <c r="F123" s="92"/>
      <c r="G123" s="88">
        <f t="shared" si="10"/>
        <v>0</v>
      </c>
    </row>
    <row r="124" spans="2:7" s="40" customFormat="1" ht="15.75">
      <c r="B124" s="83" t="s">
        <v>188</v>
      </c>
      <c r="C124" s="84" t="s">
        <v>211</v>
      </c>
      <c r="D124" s="85" t="s">
        <v>105</v>
      </c>
      <c r="E124" s="86"/>
      <c r="F124" s="92"/>
      <c r="G124" s="88">
        <f t="shared" si="10"/>
        <v>0</v>
      </c>
    </row>
    <row r="125" spans="2:7" s="40" customFormat="1" ht="15.75">
      <c r="B125" s="83"/>
      <c r="C125" s="93"/>
      <c r="D125" s="85"/>
      <c r="E125" s="86"/>
      <c r="F125" s="92"/>
      <c r="G125" s="88"/>
    </row>
    <row r="126" spans="2:7" s="40" customFormat="1" ht="15.75">
      <c r="B126" s="118">
        <v>4</v>
      </c>
      <c r="C126" s="124" t="s">
        <v>25</v>
      </c>
      <c r="D126" s="120"/>
      <c r="E126" s="121"/>
      <c r="F126" s="122"/>
      <c r="G126" s="123"/>
    </row>
    <row r="127" spans="2:7" s="40" customFormat="1" ht="15.75">
      <c r="B127" s="83" t="s">
        <v>8</v>
      </c>
      <c r="C127" s="84" t="s">
        <v>97</v>
      </c>
      <c r="D127" s="85" t="s">
        <v>105</v>
      </c>
      <c r="E127" s="86"/>
      <c r="F127" s="92"/>
      <c r="G127" s="88">
        <f t="shared" ref="G127:G130" si="11">E127*F127</f>
        <v>0</v>
      </c>
    </row>
    <row r="128" spans="2:7" s="40" customFormat="1" ht="15.75">
      <c r="B128" s="83" t="s">
        <v>9</v>
      </c>
      <c r="C128" s="84" t="s">
        <v>99</v>
      </c>
      <c r="D128" s="85" t="s">
        <v>105</v>
      </c>
      <c r="E128" s="86"/>
      <c r="F128" s="92"/>
      <c r="G128" s="88">
        <f t="shared" si="11"/>
        <v>0</v>
      </c>
    </row>
    <row r="129" spans="2:7" s="40" customFormat="1" ht="15.75">
      <c r="B129" s="83" t="s">
        <v>98</v>
      </c>
      <c r="C129" s="84" t="s">
        <v>100</v>
      </c>
      <c r="D129" s="85" t="s">
        <v>105</v>
      </c>
      <c r="E129" s="86"/>
      <c r="F129" s="92"/>
      <c r="G129" s="88">
        <f t="shared" si="11"/>
        <v>0</v>
      </c>
    </row>
    <row r="130" spans="2:7" s="40" customFormat="1" ht="15.75">
      <c r="B130" s="83" t="s">
        <v>113</v>
      </c>
      <c r="C130" s="84" t="s">
        <v>114</v>
      </c>
      <c r="D130" s="85" t="s">
        <v>105</v>
      </c>
      <c r="E130" s="86"/>
      <c r="F130" s="92"/>
      <c r="G130" s="88">
        <f t="shared" si="11"/>
        <v>0</v>
      </c>
    </row>
    <row r="131" spans="2:7" s="40" customFormat="1" ht="15.75">
      <c r="B131" s="83"/>
      <c r="C131" s="84"/>
      <c r="D131" s="85"/>
      <c r="E131" s="86"/>
      <c r="F131" s="92"/>
      <c r="G131" s="88"/>
    </row>
    <row r="132" spans="2:7" s="40" customFormat="1" ht="15.75">
      <c r="B132" s="118">
        <v>5</v>
      </c>
      <c r="C132" s="119" t="s">
        <v>26</v>
      </c>
      <c r="D132" s="120"/>
      <c r="E132" s="121"/>
      <c r="F132" s="122"/>
      <c r="G132" s="123"/>
    </row>
    <row r="133" spans="2:7" s="40" customFormat="1" ht="15.75">
      <c r="B133" s="83" t="s">
        <v>11</v>
      </c>
      <c r="C133" s="84" t="s">
        <v>10</v>
      </c>
      <c r="D133" s="85" t="s">
        <v>105</v>
      </c>
      <c r="E133" s="86"/>
      <c r="F133" s="92"/>
      <c r="G133" s="88">
        <f t="shared" ref="G133:G135" si="12">E133*F133</f>
        <v>0</v>
      </c>
    </row>
    <row r="134" spans="2:7" s="40" customFormat="1" ht="15.75">
      <c r="B134" s="83" t="s">
        <v>27</v>
      </c>
      <c r="C134" s="84" t="s">
        <v>180</v>
      </c>
      <c r="D134" s="85" t="s">
        <v>105</v>
      </c>
      <c r="E134" s="86"/>
      <c r="F134" s="92"/>
      <c r="G134" s="88">
        <f t="shared" si="12"/>
        <v>0</v>
      </c>
    </row>
    <row r="135" spans="2:7" s="40" customFormat="1" ht="15.75">
      <c r="B135" s="83" t="s">
        <v>92</v>
      </c>
      <c r="C135" s="84" t="s">
        <v>181</v>
      </c>
      <c r="D135" s="85" t="s">
        <v>105</v>
      </c>
      <c r="E135" s="86"/>
      <c r="F135" s="92"/>
      <c r="G135" s="88">
        <f t="shared" si="12"/>
        <v>0</v>
      </c>
    </row>
    <row r="136" spans="2:7" s="40" customFormat="1" ht="16.5" thickBot="1">
      <c r="B136" s="94"/>
      <c r="C136" s="95"/>
      <c r="D136" s="96"/>
      <c r="E136" s="97"/>
      <c r="F136" s="98"/>
      <c r="G136" s="99"/>
    </row>
    <row r="137" spans="2:7" ht="15.75" thickBot="1">
      <c r="B137" s="125"/>
      <c r="C137" s="126" t="str">
        <f>CONCATENATE("SUB TOTAL PRECIO ",C97)</f>
        <v>SUB TOTAL PRECIO ESTACIÓN NEPTUNO</v>
      </c>
      <c r="D137" s="310"/>
      <c r="E137" s="311"/>
      <c r="F137" s="311"/>
      <c r="G137" s="127">
        <f>SUM(G100:G136)</f>
        <v>0</v>
      </c>
    </row>
    <row r="138" spans="2:7" s="17" customFormat="1" ht="73.5" customHeight="1">
      <c r="B138" s="34" t="s">
        <v>236</v>
      </c>
      <c r="C138" s="34"/>
      <c r="D138" s="16"/>
      <c r="E138" s="16"/>
      <c r="F138" s="16"/>
      <c r="G138" s="16"/>
    </row>
    <row r="139" spans="2:7" s="17" customFormat="1" ht="20.25" customHeight="1">
      <c r="B139" s="33" t="s">
        <v>233</v>
      </c>
      <c r="C139" s="33"/>
      <c r="D139" s="16"/>
      <c r="E139" s="16"/>
      <c r="F139" s="16"/>
      <c r="G139" s="16"/>
    </row>
    <row r="140" spans="2:7" s="17" customFormat="1" ht="20.25" customHeight="1">
      <c r="B140" s="33" t="s">
        <v>234</v>
      </c>
      <c r="C140" s="33"/>
      <c r="D140" s="16"/>
      <c r="E140" s="16"/>
      <c r="F140" s="16"/>
      <c r="G140" s="16"/>
    </row>
    <row r="141" spans="2:7" s="17" customFormat="1" ht="20.25" customHeight="1">
      <c r="B141" s="33" t="s">
        <v>235</v>
      </c>
      <c r="C141" s="33"/>
      <c r="D141" s="16"/>
      <c r="E141" s="16"/>
      <c r="F141" s="16"/>
      <c r="G141" s="16"/>
    </row>
    <row r="144" spans="2:7" ht="15.75" thickBot="1">
      <c r="B144" s="102"/>
      <c r="C144" s="136" t="s">
        <v>117</v>
      </c>
      <c r="D144" s="104"/>
      <c r="E144" s="102"/>
      <c r="F144" s="137"/>
      <c r="G144" s="137"/>
    </row>
    <row r="145" spans="2:7" s="46" customFormat="1" ht="21.75" customHeight="1" thickBot="1">
      <c r="B145" s="107" t="s">
        <v>0</v>
      </c>
      <c r="C145" s="302" t="s">
        <v>1</v>
      </c>
      <c r="D145" s="302" t="s">
        <v>2</v>
      </c>
      <c r="E145" s="304" t="s">
        <v>110</v>
      </c>
      <c r="F145" s="305"/>
      <c r="G145" s="306"/>
    </row>
    <row r="146" spans="2:7" s="46" customFormat="1" ht="16.5" thickBot="1">
      <c r="B146" s="108" t="s">
        <v>31</v>
      </c>
      <c r="C146" s="303"/>
      <c r="D146" s="303"/>
      <c r="E146" s="109" t="s">
        <v>106</v>
      </c>
      <c r="F146" s="110" t="s">
        <v>108</v>
      </c>
      <c r="G146" s="111" t="s">
        <v>109</v>
      </c>
    </row>
    <row r="147" spans="2:7" s="46" customFormat="1" ht="15.75">
      <c r="B147" s="128">
        <v>1</v>
      </c>
      <c r="C147" s="129" t="s">
        <v>19</v>
      </c>
      <c r="D147" s="130"/>
      <c r="E147" s="131"/>
      <c r="F147" s="132"/>
      <c r="G147" s="133"/>
    </row>
    <row r="148" spans="2:7" s="46" customFormat="1" ht="15.75">
      <c r="B148" s="83" t="s">
        <v>20</v>
      </c>
      <c r="C148" s="84" t="s">
        <v>186</v>
      </c>
      <c r="D148" s="85" t="s">
        <v>105</v>
      </c>
      <c r="E148" s="86"/>
      <c r="F148" s="87"/>
      <c r="G148" s="88">
        <f>E148*F148</f>
        <v>0</v>
      </c>
    </row>
    <row r="149" spans="2:7" s="46" customFormat="1" ht="15.75">
      <c r="B149" s="83" t="s">
        <v>107</v>
      </c>
      <c r="C149" s="84" t="s">
        <v>187</v>
      </c>
      <c r="D149" s="85" t="s">
        <v>105</v>
      </c>
      <c r="E149" s="86"/>
      <c r="F149" s="87"/>
      <c r="G149" s="88">
        <f>E149*F149</f>
        <v>0</v>
      </c>
    </row>
    <row r="150" spans="2:7" s="46" customFormat="1" ht="15.75">
      <c r="B150" s="83" t="s">
        <v>111</v>
      </c>
      <c r="C150" s="89" t="s">
        <v>183</v>
      </c>
      <c r="D150" s="85" t="s">
        <v>105</v>
      </c>
      <c r="E150" s="86"/>
      <c r="F150" s="87"/>
      <c r="G150" s="88">
        <f>E150*F150</f>
        <v>0</v>
      </c>
    </row>
    <row r="151" spans="2:7" s="46" customFormat="1" ht="15.75" customHeight="1">
      <c r="B151" s="90"/>
      <c r="C151" s="134"/>
      <c r="D151" s="85"/>
      <c r="E151" s="86"/>
      <c r="F151" s="92"/>
      <c r="G151" s="88"/>
    </row>
    <row r="152" spans="2:7" s="46" customFormat="1" ht="15.75">
      <c r="B152" s="138">
        <v>2</v>
      </c>
      <c r="C152" s="139" t="s">
        <v>12</v>
      </c>
      <c r="D152" s="140"/>
      <c r="E152" s="141"/>
      <c r="F152" s="142"/>
      <c r="G152" s="143"/>
    </row>
    <row r="153" spans="2:7" s="29" customFormat="1" ht="15.75">
      <c r="B153" s="90" t="s">
        <v>5</v>
      </c>
      <c r="C153" s="91" t="s">
        <v>84</v>
      </c>
      <c r="D153" s="85"/>
      <c r="E153" s="86"/>
      <c r="F153" s="92"/>
      <c r="G153" s="88"/>
    </row>
    <row r="154" spans="2:7" s="40" customFormat="1" ht="15.75">
      <c r="B154" s="83" t="s">
        <v>21</v>
      </c>
      <c r="C154" s="84" t="s">
        <v>123</v>
      </c>
      <c r="D154" s="85" t="s">
        <v>105</v>
      </c>
      <c r="E154" s="86"/>
      <c r="F154" s="92"/>
      <c r="G154" s="88">
        <f t="shared" ref="G154:G162" si="13">E154*F154</f>
        <v>0</v>
      </c>
    </row>
    <row r="155" spans="2:7" s="40" customFormat="1" ht="15.75">
      <c r="B155" s="83" t="s">
        <v>22</v>
      </c>
      <c r="C155" s="84" t="s">
        <v>124</v>
      </c>
      <c r="D155" s="85" t="s">
        <v>105</v>
      </c>
      <c r="E155" s="86"/>
      <c r="F155" s="92"/>
      <c r="G155" s="88">
        <f t="shared" si="13"/>
        <v>0</v>
      </c>
    </row>
    <row r="156" spans="2:7" s="58" customFormat="1" ht="15.75">
      <c r="B156" s="83" t="s">
        <v>103</v>
      </c>
      <c r="C156" s="84" t="s">
        <v>77</v>
      </c>
      <c r="D156" s="85" t="s">
        <v>105</v>
      </c>
      <c r="E156" s="86"/>
      <c r="F156" s="92"/>
      <c r="G156" s="88">
        <f t="shared" si="13"/>
        <v>0</v>
      </c>
    </row>
    <row r="157" spans="2:7" s="58" customFormat="1" ht="15.75">
      <c r="B157" s="83" t="s">
        <v>85</v>
      </c>
      <c r="C157" s="84" t="s">
        <v>79</v>
      </c>
      <c r="D157" s="85" t="s">
        <v>105</v>
      </c>
      <c r="E157" s="86"/>
      <c r="F157" s="92"/>
      <c r="G157" s="88">
        <f t="shared" si="13"/>
        <v>0</v>
      </c>
    </row>
    <row r="158" spans="2:7" s="58" customFormat="1" ht="15.75">
      <c r="B158" s="83" t="s">
        <v>86</v>
      </c>
      <c r="C158" s="84" t="s">
        <v>78</v>
      </c>
      <c r="D158" s="85" t="s">
        <v>105</v>
      </c>
      <c r="E158" s="86"/>
      <c r="F158" s="92"/>
      <c r="G158" s="88">
        <f t="shared" si="13"/>
        <v>0</v>
      </c>
    </row>
    <row r="159" spans="2:7" s="58" customFormat="1" ht="15.75">
      <c r="B159" s="83" t="s">
        <v>87</v>
      </c>
      <c r="C159" s="84" t="s">
        <v>121</v>
      </c>
      <c r="D159" s="85" t="s">
        <v>105</v>
      </c>
      <c r="E159" s="86"/>
      <c r="F159" s="92"/>
      <c r="G159" s="88">
        <f t="shared" si="13"/>
        <v>0</v>
      </c>
    </row>
    <row r="160" spans="2:7" s="58" customFormat="1" ht="15.75">
      <c r="B160" s="83" t="s">
        <v>88</v>
      </c>
      <c r="C160" s="84" t="s">
        <v>120</v>
      </c>
      <c r="D160" s="85" t="s">
        <v>105</v>
      </c>
      <c r="E160" s="86"/>
      <c r="F160" s="92"/>
      <c r="G160" s="88">
        <f t="shared" si="13"/>
        <v>0</v>
      </c>
    </row>
    <row r="161" spans="2:7" s="58" customFormat="1" ht="15.75">
      <c r="B161" s="83" t="s">
        <v>89</v>
      </c>
      <c r="C161" s="84" t="s">
        <v>80</v>
      </c>
      <c r="D161" s="85" t="s">
        <v>105</v>
      </c>
      <c r="E161" s="86"/>
      <c r="F161" s="92"/>
      <c r="G161" s="88">
        <f t="shared" si="13"/>
        <v>0</v>
      </c>
    </row>
    <row r="162" spans="2:7" s="58" customFormat="1" ht="15.75">
      <c r="B162" s="83" t="s">
        <v>90</v>
      </c>
      <c r="C162" s="84" t="s">
        <v>132</v>
      </c>
      <c r="D162" s="85" t="s">
        <v>105</v>
      </c>
      <c r="E162" s="86"/>
      <c r="F162" s="92"/>
      <c r="G162" s="88">
        <f t="shared" si="13"/>
        <v>0</v>
      </c>
    </row>
    <row r="163" spans="2:7" s="40" customFormat="1" ht="15.75">
      <c r="B163" s="83"/>
      <c r="C163" s="135"/>
      <c r="D163" s="85"/>
      <c r="E163" s="86"/>
      <c r="F163" s="92"/>
      <c r="G163" s="88"/>
    </row>
    <row r="164" spans="2:7" s="40" customFormat="1" ht="15.75">
      <c r="B164" s="138">
        <v>3</v>
      </c>
      <c r="C164" s="139" t="s">
        <v>93</v>
      </c>
      <c r="D164" s="140"/>
      <c r="E164" s="141"/>
      <c r="F164" s="142"/>
      <c r="G164" s="143"/>
    </row>
    <row r="165" spans="2:7" s="40" customFormat="1" ht="15.75">
      <c r="B165" s="90" t="s">
        <v>7</v>
      </c>
      <c r="C165" s="91" t="s">
        <v>94</v>
      </c>
      <c r="D165" s="85"/>
      <c r="E165" s="86"/>
      <c r="F165" s="92"/>
      <c r="G165" s="88"/>
    </row>
    <row r="166" spans="2:7" s="46" customFormat="1" ht="15.75">
      <c r="B166" s="83" t="s">
        <v>23</v>
      </c>
      <c r="C166" s="84" t="s">
        <v>81</v>
      </c>
      <c r="D166" s="85" t="s">
        <v>105</v>
      </c>
      <c r="E166" s="86"/>
      <c r="F166" s="92"/>
      <c r="G166" s="88">
        <f t="shared" ref="G166:G170" si="14">E166*F166</f>
        <v>0</v>
      </c>
    </row>
    <row r="167" spans="2:7" s="40" customFormat="1" ht="15.75">
      <c r="B167" s="83" t="s">
        <v>24</v>
      </c>
      <c r="C167" s="84" t="s">
        <v>82</v>
      </c>
      <c r="D167" s="85" t="s">
        <v>105</v>
      </c>
      <c r="E167" s="86"/>
      <c r="F167" s="92"/>
      <c r="G167" s="88">
        <f t="shared" si="14"/>
        <v>0</v>
      </c>
    </row>
    <row r="168" spans="2:7" s="40" customFormat="1" ht="15.75">
      <c r="B168" s="83" t="s">
        <v>95</v>
      </c>
      <c r="C168" s="84" t="s">
        <v>83</v>
      </c>
      <c r="D168" s="85" t="s">
        <v>105</v>
      </c>
      <c r="E168" s="86"/>
      <c r="F168" s="92"/>
      <c r="G168" s="88">
        <f t="shared" si="14"/>
        <v>0</v>
      </c>
    </row>
    <row r="169" spans="2:7" s="40" customFormat="1" ht="15.75">
      <c r="B169" s="83" t="s">
        <v>96</v>
      </c>
      <c r="C169" s="84" t="s">
        <v>189</v>
      </c>
      <c r="D169" s="85" t="s">
        <v>105</v>
      </c>
      <c r="E169" s="86"/>
      <c r="F169" s="92"/>
      <c r="G169" s="88">
        <f t="shared" si="14"/>
        <v>0</v>
      </c>
    </row>
    <row r="170" spans="2:7" s="40" customFormat="1" ht="15.75">
      <c r="B170" s="83" t="s">
        <v>188</v>
      </c>
      <c r="C170" s="84" t="s">
        <v>211</v>
      </c>
      <c r="D170" s="85" t="s">
        <v>105</v>
      </c>
      <c r="E170" s="86"/>
      <c r="F170" s="92"/>
      <c r="G170" s="88">
        <f t="shared" si="14"/>
        <v>0</v>
      </c>
    </row>
    <row r="171" spans="2:7" s="40" customFormat="1" ht="15.75">
      <c r="B171" s="83"/>
      <c r="C171" s="93"/>
      <c r="D171" s="85"/>
      <c r="E171" s="86"/>
      <c r="F171" s="92"/>
      <c r="G171" s="88"/>
    </row>
    <row r="172" spans="2:7" s="40" customFormat="1" ht="15.75">
      <c r="B172" s="138">
        <v>4</v>
      </c>
      <c r="C172" s="144" t="s">
        <v>25</v>
      </c>
      <c r="D172" s="140"/>
      <c r="E172" s="141"/>
      <c r="F172" s="142"/>
      <c r="G172" s="143"/>
    </row>
    <row r="173" spans="2:7" s="40" customFormat="1" ht="15.75">
      <c r="B173" s="83" t="s">
        <v>8</v>
      </c>
      <c r="C173" s="84" t="s">
        <v>97</v>
      </c>
      <c r="D173" s="85" t="s">
        <v>105</v>
      </c>
      <c r="E173" s="86"/>
      <c r="F173" s="92"/>
      <c r="G173" s="88">
        <f t="shared" ref="G173:G175" si="15">E173*F173</f>
        <v>0</v>
      </c>
    </row>
    <row r="174" spans="2:7" s="40" customFormat="1" ht="15.75">
      <c r="B174" s="83" t="s">
        <v>9</v>
      </c>
      <c r="C174" s="84" t="s">
        <v>99</v>
      </c>
      <c r="D174" s="85" t="s">
        <v>105</v>
      </c>
      <c r="E174" s="86"/>
      <c r="F174" s="92"/>
      <c r="G174" s="88">
        <f t="shared" si="15"/>
        <v>0</v>
      </c>
    </row>
    <row r="175" spans="2:7" s="40" customFormat="1" ht="15.75">
      <c r="B175" s="83" t="s">
        <v>98</v>
      </c>
      <c r="C175" s="84" t="s">
        <v>100</v>
      </c>
      <c r="D175" s="85" t="s">
        <v>105</v>
      </c>
      <c r="E175" s="86"/>
      <c r="F175" s="92"/>
      <c r="G175" s="88">
        <f t="shared" si="15"/>
        <v>0</v>
      </c>
    </row>
    <row r="176" spans="2:7" s="40" customFormat="1" ht="15.75">
      <c r="B176" s="83"/>
      <c r="C176" s="84"/>
      <c r="D176" s="85"/>
      <c r="E176" s="86"/>
      <c r="F176" s="92"/>
      <c r="G176" s="88"/>
    </row>
    <row r="177" spans="2:7" s="40" customFormat="1" ht="15.75">
      <c r="B177" s="138">
        <v>5</v>
      </c>
      <c r="C177" s="139" t="s">
        <v>26</v>
      </c>
      <c r="D177" s="140"/>
      <c r="E177" s="141"/>
      <c r="F177" s="142"/>
      <c r="G177" s="143"/>
    </row>
    <row r="178" spans="2:7" s="40" customFormat="1" ht="15.75">
      <c r="B178" s="83" t="s">
        <v>11</v>
      </c>
      <c r="C178" s="84" t="s">
        <v>10</v>
      </c>
      <c r="D178" s="85" t="s">
        <v>105</v>
      </c>
      <c r="E178" s="86"/>
      <c r="F178" s="92"/>
      <c r="G178" s="88">
        <f t="shared" ref="G178:G180" si="16">E178*F178</f>
        <v>0</v>
      </c>
    </row>
    <row r="179" spans="2:7" s="40" customFormat="1" ht="15.75">
      <c r="B179" s="83" t="s">
        <v>27</v>
      </c>
      <c r="C179" s="84" t="s">
        <v>180</v>
      </c>
      <c r="D179" s="85" t="s">
        <v>105</v>
      </c>
      <c r="E179" s="86"/>
      <c r="F179" s="92"/>
      <c r="G179" s="88">
        <f t="shared" si="16"/>
        <v>0</v>
      </c>
    </row>
    <row r="180" spans="2:7" s="40" customFormat="1" ht="15.75">
      <c r="B180" s="83" t="s">
        <v>92</v>
      </c>
      <c r="C180" s="84" t="s">
        <v>181</v>
      </c>
      <c r="D180" s="85" t="s">
        <v>105</v>
      </c>
      <c r="E180" s="86"/>
      <c r="F180" s="92"/>
      <c r="G180" s="88">
        <f t="shared" si="16"/>
        <v>0</v>
      </c>
    </row>
    <row r="181" spans="2:7" s="40" customFormat="1" ht="16.5" thickBot="1">
      <c r="B181" s="94"/>
      <c r="C181" s="95"/>
      <c r="D181" s="96"/>
      <c r="E181" s="97"/>
      <c r="F181" s="98"/>
      <c r="G181" s="99"/>
    </row>
    <row r="182" spans="2:7" ht="15.75" thickBot="1">
      <c r="B182" s="125"/>
      <c r="C182" s="126" t="str">
        <f>CONCATENATE("SUB TOTAL PRECIO ",C144)</f>
        <v>SUB TOTAL PRECIO ESTACIÓN LAS REJAS</v>
      </c>
      <c r="D182" s="310"/>
      <c r="E182" s="311"/>
      <c r="F182" s="311"/>
      <c r="G182" s="127">
        <f>SUM(G147:G181)</f>
        <v>0</v>
      </c>
    </row>
    <row r="183" spans="2:7" s="17" customFormat="1" ht="73.5" customHeight="1">
      <c r="B183" s="34" t="s">
        <v>236</v>
      </c>
      <c r="C183" s="34"/>
      <c r="D183" s="16"/>
      <c r="E183" s="16"/>
      <c r="F183" s="16"/>
      <c r="G183" s="16"/>
    </row>
    <row r="184" spans="2:7" s="17" customFormat="1" ht="20.25" customHeight="1">
      <c r="B184" s="33" t="s">
        <v>233</v>
      </c>
      <c r="C184" s="33"/>
      <c r="D184" s="16"/>
      <c r="E184" s="16"/>
      <c r="F184" s="16"/>
      <c r="G184" s="16"/>
    </row>
    <row r="185" spans="2:7" s="17" customFormat="1" ht="20.25" customHeight="1">
      <c r="B185" s="33" t="s">
        <v>234</v>
      </c>
      <c r="C185" s="33"/>
      <c r="D185" s="16"/>
      <c r="E185" s="16"/>
      <c r="F185" s="16"/>
      <c r="G185" s="16"/>
    </row>
    <row r="186" spans="2:7" s="17" customFormat="1" ht="20.25" customHeight="1">
      <c r="B186" s="33" t="s">
        <v>235</v>
      </c>
      <c r="C186" s="33"/>
      <c r="D186" s="16"/>
      <c r="E186" s="16"/>
      <c r="F186" s="16"/>
      <c r="G186" s="16"/>
    </row>
    <row r="188" spans="2:7" ht="15.75">
      <c r="B188" s="43"/>
      <c r="C188" s="71"/>
      <c r="D188" s="72"/>
      <c r="E188" s="43"/>
      <c r="F188" s="45"/>
      <c r="G188" s="45"/>
    </row>
    <row r="189" spans="2:7" ht="15.75" thickBot="1">
      <c r="B189" s="102"/>
      <c r="C189" s="136" t="s">
        <v>191</v>
      </c>
      <c r="D189" s="104"/>
      <c r="E189" s="102"/>
      <c r="F189" s="137"/>
      <c r="G189" s="137"/>
    </row>
    <row r="190" spans="2:7" s="46" customFormat="1" ht="21.75" customHeight="1" thickBot="1">
      <c r="B190" s="107" t="s">
        <v>0</v>
      </c>
      <c r="C190" s="302" t="s">
        <v>1</v>
      </c>
      <c r="D190" s="302" t="s">
        <v>2</v>
      </c>
      <c r="E190" s="304" t="s">
        <v>110</v>
      </c>
      <c r="F190" s="305"/>
      <c r="G190" s="306"/>
    </row>
    <row r="191" spans="2:7" s="46" customFormat="1" ht="16.5" thickBot="1">
      <c r="B191" s="108" t="s">
        <v>32</v>
      </c>
      <c r="C191" s="303"/>
      <c r="D191" s="303"/>
      <c r="E191" s="109" t="s">
        <v>106</v>
      </c>
      <c r="F191" s="110" t="s">
        <v>108</v>
      </c>
      <c r="G191" s="111" t="s">
        <v>109</v>
      </c>
    </row>
    <row r="192" spans="2:7" s="46" customFormat="1" ht="15.75">
      <c r="B192" s="128">
        <v>1</v>
      </c>
      <c r="C192" s="129" t="s">
        <v>19</v>
      </c>
      <c r="D192" s="130"/>
      <c r="E192" s="131"/>
      <c r="F192" s="132"/>
      <c r="G192" s="133"/>
    </row>
    <row r="193" spans="2:7" s="46" customFormat="1" ht="15.75">
      <c r="B193" s="83" t="s">
        <v>20</v>
      </c>
      <c r="C193" s="84" t="s">
        <v>186</v>
      </c>
      <c r="D193" s="85" t="s">
        <v>105</v>
      </c>
      <c r="E193" s="86"/>
      <c r="F193" s="87"/>
      <c r="G193" s="88">
        <f>E193*F193</f>
        <v>0</v>
      </c>
    </row>
    <row r="194" spans="2:7" s="46" customFormat="1" ht="15.75">
      <c r="B194" s="83" t="s">
        <v>107</v>
      </c>
      <c r="C194" s="84" t="s">
        <v>187</v>
      </c>
      <c r="D194" s="85" t="s">
        <v>105</v>
      </c>
      <c r="E194" s="86"/>
      <c r="F194" s="87"/>
      <c r="G194" s="88">
        <f>E194*F194</f>
        <v>0</v>
      </c>
    </row>
    <row r="195" spans="2:7" s="46" customFormat="1" ht="15.75">
      <c r="B195" s="83" t="s">
        <v>111</v>
      </c>
      <c r="C195" s="89" t="s">
        <v>183</v>
      </c>
      <c r="D195" s="85" t="s">
        <v>105</v>
      </c>
      <c r="E195" s="86"/>
      <c r="F195" s="87"/>
      <c r="G195" s="88">
        <f>E195*F195</f>
        <v>0</v>
      </c>
    </row>
    <row r="196" spans="2:7" s="46" customFormat="1" ht="15.75" customHeight="1">
      <c r="B196" s="90"/>
      <c r="C196" s="134"/>
      <c r="D196" s="85"/>
      <c r="E196" s="86"/>
      <c r="F196" s="92"/>
      <c r="G196" s="88"/>
    </row>
    <row r="197" spans="2:7" s="46" customFormat="1" ht="15.75">
      <c r="B197" s="138">
        <v>2</v>
      </c>
      <c r="C197" s="139" t="s">
        <v>12</v>
      </c>
      <c r="D197" s="140"/>
      <c r="E197" s="141"/>
      <c r="F197" s="142"/>
      <c r="G197" s="143"/>
    </row>
    <row r="198" spans="2:7" s="29" customFormat="1" ht="15.75">
      <c r="B198" s="90" t="s">
        <v>5</v>
      </c>
      <c r="C198" s="91" t="s">
        <v>84</v>
      </c>
      <c r="D198" s="85"/>
      <c r="E198" s="86"/>
      <c r="F198" s="92"/>
      <c r="G198" s="88"/>
    </row>
    <row r="199" spans="2:7" s="40" customFormat="1" ht="15.75">
      <c r="B199" s="83" t="s">
        <v>21</v>
      </c>
      <c r="C199" s="84" t="s">
        <v>123</v>
      </c>
      <c r="D199" s="85" t="s">
        <v>105</v>
      </c>
      <c r="E199" s="86"/>
      <c r="F199" s="92"/>
      <c r="G199" s="88">
        <f t="shared" ref="G199:G207" si="17">E199*F199</f>
        <v>0</v>
      </c>
    </row>
    <row r="200" spans="2:7" s="40" customFormat="1" ht="15.75">
      <c r="B200" s="83" t="s">
        <v>22</v>
      </c>
      <c r="C200" s="84" t="s">
        <v>124</v>
      </c>
      <c r="D200" s="85" t="s">
        <v>105</v>
      </c>
      <c r="E200" s="86"/>
      <c r="F200" s="92"/>
      <c r="G200" s="88">
        <f t="shared" si="17"/>
        <v>0</v>
      </c>
    </row>
    <row r="201" spans="2:7" s="58" customFormat="1" ht="15.75">
      <c r="B201" s="83" t="s">
        <v>103</v>
      </c>
      <c r="C201" s="84" t="s">
        <v>77</v>
      </c>
      <c r="D201" s="85" t="s">
        <v>105</v>
      </c>
      <c r="E201" s="86"/>
      <c r="F201" s="92"/>
      <c r="G201" s="88">
        <f t="shared" si="17"/>
        <v>0</v>
      </c>
    </row>
    <row r="202" spans="2:7" s="58" customFormat="1" ht="15.75">
      <c r="B202" s="83" t="s">
        <v>85</v>
      </c>
      <c r="C202" s="84" t="s">
        <v>79</v>
      </c>
      <c r="D202" s="85" t="s">
        <v>105</v>
      </c>
      <c r="E202" s="86"/>
      <c r="F202" s="92"/>
      <c r="G202" s="88">
        <f t="shared" si="17"/>
        <v>0</v>
      </c>
    </row>
    <row r="203" spans="2:7" s="58" customFormat="1" ht="15.75">
      <c r="B203" s="83" t="s">
        <v>86</v>
      </c>
      <c r="C203" s="84" t="s">
        <v>78</v>
      </c>
      <c r="D203" s="85" t="s">
        <v>105</v>
      </c>
      <c r="E203" s="86"/>
      <c r="F203" s="92"/>
      <c r="G203" s="88">
        <f t="shared" si="17"/>
        <v>0</v>
      </c>
    </row>
    <row r="204" spans="2:7" s="58" customFormat="1" ht="15.75">
      <c r="B204" s="83" t="s">
        <v>87</v>
      </c>
      <c r="C204" s="84" t="s">
        <v>121</v>
      </c>
      <c r="D204" s="85" t="s">
        <v>105</v>
      </c>
      <c r="E204" s="86"/>
      <c r="F204" s="92"/>
      <c r="G204" s="88">
        <f t="shared" si="17"/>
        <v>0</v>
      </c>
    </row>
    <row r="205" spans="2:7" s="58" customFormat="1" ht="15.75">
      <c r="B205" s="83" t="s">
        <v>88</v>
      </c>
      <c r="C205" s="84" t="s">
        <v>120</v>
      </c>
      <c r="D205" s="85" t="s">
        <v>105</v>
      </c>
      <c r="E205" s="86"/>
      <c r="F205" s="92"/>
      <c r="G205" s="88">
        <f t="shared" si="17"/>
        <v>0</v>
      </c>
    </row>
    <row r="206" spans="2:7" s="58" customFormat="1" ht="15.75">
      <c r="B206" s="83" t="s">
        <v>89</v>
      </c>
      <c r="C206" s="84" t="s">
        <v>80</v>
      </c>
      <c r="D206" s="85" t="s">
        <v>105</v>
      </c>
      <c r="E206" s="86"/>
      <c r="F206" s="92"/>
      <c r="G206" s="88">
        <f t="shared" si="17"/>
        <v>0</v>
      </c>
    </row>
    <row r="207" spans="2:7" s="58" customFormat="1" ht="15.75">
      <c r="B207" s="83" t="s">
        <v>90</v>
      </c>
      <c r="C207" s="84" t="s">
        <v>132</v>
      </c>
      <c r="D207" s="85" t="s">
        <v>105</v>
      </c>
      <c r="E207" s="86"/>
      <c r="F207" s="92"/>
      <c r="G207" s="88">
        <f t="shared" si="17"/>
        <v>0</v>
      </c>
    </row>
    <row r="208" spans="2:7" s="40" customFormat="1" ht="15.75">
      <c r="B208" s="83"/>
      <c r="C208" s="135"/>
      <c r="D208" s="85"/>
      <c r="E208" s="86"/>
      <c r="F208" s="92"/>
      <c r="G208" s="88"/>
    </row>
    <row r="209" spans="2:7" s="40" customFormat="1" ht="15.75">
      <c r="B209" s="138">
        <v>3</v>
      </c>
      <c r="C209" s="139" t="s">
        <v>93</v>
      </c>
      <c r="D209" s="140"/>
      <c r="E209" s="141"/>
      <c r="F209" s="142"/>
      <c r="G209" s="143"/>
    </row>
    <row r="210" spans="2:7" s="40" customFormat="1" ht="15.75">
      <c r="B210" s="90" t="s">
        <v>7</v>
      </c>
      <c r="C210" s="91" t="s">
        <v>94</v>
      </c>
      <c r="D210" s="85"/>
      <c r="E210" s="86"/>
      <c r="F210" s="92"/>
      <c r="G210" s="88"/>
    </row>
    <row r="211" spans="2:7" s="46" customFormat="1" ht="15.75">
      <c r="B211" s="83" t="s">
        <v>23</v>
      </c>
      <c r="C211" s="84" t="s">
        <v>81</v>
      </c>
      <c r="D211" s="85" t="s">
        <v>105</v>
      </c>
      <c r="E211" s="86"/>
      <c r="F211" s="92"/>
      <c r="G211" s="88">
        <f t="shared" ref="G211:G215" si="18">E211*F211</f>
        <v>0</v>
      </c>
    </row>
    <row r="212" spans="2:7" s="40" customFormat="1" ht="15.75">
      <c r="B212" s="83" t="s">
        <v>24</v>
      </c>
      <c r="C212" s="84" t="s">
        <v>82</v>
      </c>
      <c r="D212" s="85" t="s">
        <v>105</v>
      </c>
      <c r="E212" s="86"/>
      <c r="F212" s="92"/>
      <c r="G212" s="88">
        <f t="shared" si="18"/>
        <v>0</v>
      </c>
    </row>
    <row r="213" spans="2:7" s="40" customFormat="1" ht="15.75">
      <c r="B213" s="83" t="s">
        <v>95</v>
      </c>
      <c r="C213" s="84" t="s">
        <v>83</v>
      </c>
      <c r="D213" s="85" t="s">
        <v>105</v>
      </c>
      <c r="E213" s="86"/>
      <c r="F213" s="92"/>
      <c r="G213" s="88">
        <f t="shared" si="18"/>
        <v>0</v>
      </c>
    </row>
    <row r="214" spans="2:7" s="40" customFormat="1" ht="15.75">
      <c r="B214" s="83" t="s">
        <v>96</v>
      </c>
      <c r="C214" s="84" t="s">
        <v>189</v>
      </c>
      <c r="D214" s="85" t="s">
        <v>105</v>
      </c>
      <c r="E214" s="86"/>
      <c r="F214" s="92"/>
      <c r="G214" s="88">
        <f t="shared" si="18"/>
        <v>0</v>
      </c>
    </row>
    <row r="215" spans="2:7" s="40" customFormat="1" ht="15.75">
      <c r="B215" s="83" t="s">
        <v>188</v>
      </c>
      <c r="C215" s="84" t="s">
        <v>211</v>
      </c>
      <c r="D215" s="85" t="s">
        <v>105</v>
      </c>
      <c r="E215" s="86"/>
      <c r="F215" s="92"/>
      <c r="G215" s="88">
        <f t="shared" si="18"/>
        <v>0</v>
      </c>
    </row>
    <row r="216" spans="2:7" s="40" customFormat="1" ht="15.75">
      <c r="B216" s="83"/>
      <c r="C216" s="93"/>
      <c r="D216" s="85"/>
      <c r="E216" s="86"/>
      <c r="F216" s="92"/>
      <c r="G216" s="88"/>
    </row>
    <row r="217" spans="2:7" s="40" customFormat="1" ht="15.75">
      <c r="B217" s="138">
        <v>4</v>
      </c>
      <c r="C217" s="144" t="s">
        <v>25</v>
      </c>
      <c r="D217" s="140"/>
      <c r="E217" s="141"/>
      <c r="F217" s="142"/>
      <c r="G217" s="143"/>
    </row>
    <row r="218" spans="2:7" s="40" customFormat="1" ht="15.75">
      <c r="B218" s="83" t="s">
        <v>8</v>
      </c>
      <c r="C218" s="84" t="s">
        <v>97</v>
      </c>
      <c r="D218" s="85" t="s">
        <v>105</v>
      </c>
      <c r="E218" s="86"/>
      <c r="F218" s="92"/>
      <c r="G218" s="88">
        <f t="shared" ref="G218:G220" si="19">E218*F218</f>
        <v>0</v>
      </c>
    </row>
    <row r="219" spans="2:7" s="40" customFormat="1" ht="15.75">
      <c r="B219" s="83" t="s">
        <v>9</v>
      </c>
      <c r="C219" s="84" t="s">
        <v>99</v>
      </c>
      <c r="D219" s="85" t="s">
        <v>105</v>
      </c>
      <c r="E219" s="86"/>
      <c r="F219" s="92"/>
      <c r="G219" s="88">
        <f t="shared" si="19"/>
        <v>0</v>
      </c>
    </row>
    <row r="220" spans="2:7" s="40" customFormat="1" ht="15.75">
      <c r="B220" s="83" t="s">
        <v>98</v>
      </c>
      <c r="C220" s="84" t="s">
        <v>100</v>
      </c>
      <c r="D220" s="85" t="s">
        <v>105</v>
      </c>
      <c r="E220" s="86"/>
      <c r="F220" s="92"/>
      <c r="G220" s="88">
        <f t="shared" si="19"/>
        <v>0</v>
      </c>
    </row>
    <row r="221" spans="2:7" s="40" customFormat="1" ht="15.75">
      <c r="B221" s="83"/>
      <c r="C221" s="84"/>
      <c r="D221" s="85"/>
      <c r="E221" s="86"/>
      <c r="F221" s="92"/>
      <c r="G221" s="88"/>
    </row>
    <row r="222" spans="2:7" s="40" customFormat="1" ht="15.75">
      <c r="B222" s="138">
        <v>5</v>
      </c>
      <c r="C222" s="139" t="s">
        <v>26</v>
      </c>
      <c r="D222" s="140"/>
      <c r="E222" s="141"/>
      <c r="F222" s="142"/>
      <c r="G222" s="143"/>
    </row>
    <row r="223" spans="2:7" s="40" customFormat="1" ht="15.75">
      <c r="B223" s="83" t="s">
        <v>11</v>
      </c>
      <c r="C223" s="84" t="s">
        <v>10</v>
      </c>
      <c r="D223" s="85" t="s">
        <v>105</v>
      </c>
      <c r="E223" s="86"/>
      <c r="F223" s="92"/>
      <c r="G223" s="88">
        <f t="shared" ref="G223:G225" si="20">E223*F223</f>
        <v>0</v>
      </c>
    </row>
    <row r="224" spans="2:7" s="40" customFormat="1" ht="15.75">
      <c r="B224" s="83" t="s">
        <v>27</v>
      </c>
      <c r="C224" s="84" t="s">
        <v>180</v>
      </c>
      <c r="D224" s="85" t="s">
        <v>105</v>
      </c>
      <c r="E224" s="86"/>
      <c r="F224" s="92"/>
      <c r="G224" s="88">
        <f t="shared" si="20"/>
        <v>0</v>
      </c>
    </row>
    <row r="225" spans="2:7" s="40" customFormat="1" ht="15.75">
      <c r="B225" s="83" t="s">
        <v>92</v>
      </c>
      <c r="C225" s="84" t="s">
        <v>181</v>
      </c>
      <c r="D225" s="85" t="s">
        <v>105</v>
      </c>
      <c r="E225" s="86"/>
      <c r="F225" s="92"/>
      <c r="G225" s="88">
        <f t="shared" si="20"/>
        <v>0</v>
      </c>
    </row>
    <row r="226" spans="2:7" s="40" customFormat="1" ht="16.5" thickBot="1">
      <c r="B226" s="94"/>
      <c r="C226" s="95"/>
      <c r="D226" s="96"/>
      <c r="E226" s="97"/>
      <c r="F226" s="98"/>
      <c r="G226" s="99"/>
    </row>
    <row r="227" spans="2:7" ht="15.75" thickBot="1">
      <c r="B227" s="125"/>
      <c r="C227" s="126" t="str">
        <f>CONCATENATE("SUB TOTAL PRECIO ",C189)</f>
        <v>SUB TOTAL PRECIO ESTACIÓN ECUADOR</v>
      </c>
      <c r="D227" s="310"/>
      <c r="E227" s="311"/>
      <c r="F227" s="311"/>
      <c r="G227" s="127">
        <f>SUM(G192:G226)</f>
        <v>0</v>
      </c>
    </row>
    <row r="228" spans="2:7" s="17" customFormat="1" ht="73.5" customHeight="1">
      <c r="B228" s="34" t="s">
        <v>236</v>
      </c>
      <c r="C228" s="34"/>
      <c r="D228" s="16"/>
      <c r="E228" s="16"/>
      <c r="F228" s="16"/>
      <c r="G228" s="16"/>
    </row>
    <row r="229" spans="2:7" s="17" customFormat="1" ht="20.25" customHeight="1">
      <c r="B229" s="33" t="s">
        <v>233</v>
      </c>
      <c r="C229" s="33"/>
      <c r="D229" s="16"/>
      <c r="E229" s="16"/>
      <c r="F229" s="16"/>
      <c r="G229" s="16"/>
    </row>
    <row r="230" spans="2:7" s="17" customFormat="1" ht="20.25" customHeight="1">
      <c r="B230" s="33" t="s">
        <v>234</v>
      </c>
      <c r="C230" s="33"/>
      <c r="D230" s="16"/>
      <c r="E230" s="16"/>
      <c r="F230" s="16"/>
      <c r="G230" s="16"/>
    </row>
    <row r="231" spans="2:7" s="17" customFormat="1" ht="20.25" customHeight="1">
      <c r="B231" s="33" t="s">
        <v>235</v>
      </c>
      <c r="C231" s="33"/>
      <c r="D231" s="16"/>
      <c r="E231" s="16"/>
      <c r="F231" s="16"/>
      <c r="G231" s="16"/>
    </row>
    <row r="234" spans="2:7" ht="15.75" thickBot="1">
      <c r="B234" s="102"/>
      <c r="C234" s="136" t="s">
        <v>192</v>
      </c>
      <c r="D234" s="104"/>
      <c r="E234" s="102"/>
      <c r="F234" s="137"/>
      <c r="G234" s="137"/>
    </row>
    <row r="235" spans="2:7" s="46" customFormat="1" ht="21.75" customHeight="1" thickBot="1">
      <c r="B235" s="107" t="s">
        <v>0</v>
      </c>
      <c r="C235" s="302" t="s">
        <v>1</v>
      </c>
      <c r="D235" s="302" t="s">
        <v>2</v>
      </c>
      <c r="E235" s="304" t="s">
        <v>110</v>
      </c>
      <c r="F235" s="305"/>
      <c r="G235" s="306"/>
    </row>
    <row r="236" spans="2:7" s="46" customFormat="1" ht="16.5" thickBot="1">
      <c r="B236" s="108" t="s">
        <v>33</v>
      </c>
      <c r="C236" s="303"/>
      <c r="D236" s="303"/>
      <c r="E236" s="109" t="s">
        <v>106</v>
      </c>
      <c r="F236" s="110" t="s">
        <v>108</v>
      </c>
      <c r="G236" s="111" t="s">
        <v>109</v>
      </c>
    </row>
    <row r="237" spans="2:7" s="46" customFormat="1" ht="15.75">
      <c r="B237" s="128">
        <v>1</v>
      </c>
      <c r="C237" s="129" t="s">
        <v>19</v>
      </c>
      <c r="D237" s="130"/>
      <c r="E237" s="131"/>
      <c r="F237" s="132"/>
      <c r="G237" s="133"/>
    </row>
    <row r="238" spans="2:7" s="46" customFormat="1" ht="15.75">
      <c r="B238" s="83" t="s">
        <v>20</v>
      </c>
      <c r="C238" s="84" t="s">
        <v>186</v>
      </c>
      <c r="D238" s="85" t="s">
        <v>105</v>
      </c>
      <c r="E238" s="86"/>
      <c r="F238" s="87"/>
      <c r="G238" s="88">
        <f>E238*F238</f>
        <v>0</v>
      </c>
    </row>
    <row r="239" spans="2:7" s="46" customFormat="1" ht="15.75">
      <c r="B239" s="83" t="s">
        <v>107</v>
      </c>
      <c r="C239" s="84" t="s">
        <v>187</v>
      </c>
      <c r="D239" s="85" t="s">
        <v>105</v>
      </c>
      <c r="E239" s="86"/>
      <c r="F239" s="87"/>
      <c r="G239" s="88">
        <f>E239*F239</f>
        <v>0</v>
      </c>
    </row>
    <row r="240" spans="2:7" s="46" customFormat="1" ht="15.75">
      <c r="B240" s="83" t="s">
        <v>111</v>
      </c>
      <c r="C240" s="89" t="s">
        <v>183</v>
      </c>
      <c r="D240" s="85" t="s">
        <v>105</v>
      </c>
      <c r="E240" s="86"/>
      <c r="F240" s="87"/>
      <c r="G240" s="88">
        <f>E240*F240</f>
        <v>0</v>
      </c>
    </row>
    <row r="241" spans="2:7" s="46" customFormat="1" ht="15.75" customHeight="1">
      <c r="B241" s="90"/>
      <c r="C241" s="134"/>
      <c r="D241" s="85"/>
      <c r="E241" s="86"/>
      <c r="F241" s="92"/>
      <c r="G241" s="88"/>
    </row>
    <row r="242" spans="2:7" s="46" customFormat="1" ht="15.75">
      <c r="B242" s="138">
        <v>2</v>
      </c>
      <c r="C242" s="139" t="s">
        <v>12</v>
      </c>
      <c r="D242" s="140"/>
      <c r="E242" s="141"/>
      <c r="F242" s="142"/>
      <c r="G242" s="143"/>
    </row>
    <row r="243" spans="2:7" s="29" customFormat="1" ht="15.75">
      <c r="B243" s="90" t="s">
        <v>5</v>
      </c>
      <c r="C243" s="91" t="s">
        <v>84</v>
      </c>
      <c r="D243" s="85"/>
      <c r="E243" s="86"/>
      <c r="F243" s="92"/>
      <c r="G243" s="88"/>
    </row>
    <row r="244" spans="2:7" s="40" customFormat="1" ht="15.75">
      <c r="B244" s="83" t="s">
        <v>21</v>
      </c>
      <c r="C244" s="84" t="s">
        <v>123</v>
      </c>
      <c r="D244" s="85" t="s">
        <v>105</v>
      </c>
      <c r="E244" s="86"/>
      <c r="F244" s="92"/>
      <c r="G244" s="88">
        <f t="shared" ref="G244:G252" si="21">E244*F244</f>
        <v>0</v>
      </c>
    </row>
    <row r="245" spans="2:7" s="40" customFormat="1" ht="15.75">
      <c r="B245" s="83" t="s">
        <v>22</v>
      </c>
      <c r="C245" s="84" t="s">
        <v>124</v>
      </c>
      <c r="D245" s="85" t="s">
        <v>105</v>
      </c>
      <c r="E245" s="86"/>
      <c r="F245" s="92"/>
      <c r="G245" s="88">
        <f t="shared" si="21"/>
        <v>0</v>
      </c>
    </row>
    <row r="246" spans="2:7" s="58" customFormat="1" ht="15.75">
      <c r="B246" s="83" t="s">
        <v>103</v>
      </c>
      <c r="C246" s="84" t="s">
        <v>77</v>
      </c>
      <c r="D246" s="85" t="s">
        <v>105</v>
      </c>
      <c r="E246" s="86"/>
      <c r="F246" s="92"/>
      <c r="G246" s="88">
        <f t="shared" si="21"/>
        <v>0</v>
      </c>
    </row>
    <row r="247" spans="2:7" s="58" customFormat="1" ht="15.75">
      <c r="B247" s="83" t="s">
        <v>85</v>
      </c>
      <c r="C247" s="84" t="s">
        <v>79</v>
      </c>
      <c r="D247" s="85" t="s">
        <v>105</v>
      </c>
      <c r="E247" s="86"/>
      <c r="F247" s="92"/>
      <c r="G247" s="88">
        <f t="shared" si="21"/>
        <v>0</v>
      </c>
    </row>
    <row r="248" spans="2:7" s="58" customFormat="1" ht="15.75">
      <c r="B248" s="83" t="s">
        <v>86</v>
      </c>
      <c r="C248" s="84" t="s">
        <v>78</v>
      </c>
      <c r="D248" s="85" t="s">
        <v>105</v>
      </c>
      <c r="E248" s="86"/>
      <c r="F248" s="92"/>
      <c r="G248" s="88">
        <f t="shared" si="21"/>
        <v>0</v>
      </c>
    </row>
    <row r="249" spans="2:7" s="58" customFormat="1" ht="15.75">
      <c r="B249" s="83" t="s">
        <v>87</v>
      </c>
      <c r="C249" s="84" t="s">
        <v>121</v>
      </c>
      <c r="D249" s="85" t="s">
        <v>105</v>
      </c>
      <c r="E249" s="86"/>
      <c r="F249" s="92"/>
      <c r="G249" s="88">
        <f t="shared" si="21"/>
        <v>0</v>
      </c>
    </row>
    <row r="250" spans="2:7" s="58" customFormat="1" ht="15.75">
      <c r="B250" s="83" t="s">
        <v>88</v>
      </c>
      <c r="C250" s="84" t="s">
        <v>120</v>
      </c>
      <c r="D250" s="85" t="s">
        <v>105</v>
      </c>
      <c r="E250" s="86"/>
      <c r="F250" s="92"/>
      <c r="G250" s="88">
        <f t="shared" si="21"/>
        <v>0</v>
      </c>
    </row>
    <row r="251" spans="2:7" s="58" customFormat="1" ht="15.75">
      <c r="B251" s="83" t="s">
        <v>89</v>
      </c>
      <c r="C251" s="84" t="s">
        <v>80</v>
      </c>
      <c r="D251" s="85" t="s">
        <v>105</v>
      </c>
      <c r="E251" s="86"/>
      <c r="F251" s="92"/>
      <c r="G251" s="88">
        <f t="shared" si="21"/>
        <v>0</v>
      </c>
    </row>
    <row r="252" spans="2:7" s="58" customFormat="1" ht="15.75">
      <c r="B252" s="83" t="s">
        <v>90</v>
      </c>
      <c r="C252" s="84" t="s">
        <v>132</v>
      </c>
      <c r="D252" s="85" t="s">
        <v>105</v>
      </c>
      <c r="E252" s="86"/>
      <c r="F252" s="92"/>
      <c r="G252" s="88">
        <f t="shared" si="21"/>
        <v>0</v>
      </c>
    </row>
    <row r="253" spans="2:7" s="40" customFormat="1" ht="15.75">
      <c r="B253" s="83"/>
      <c r="C253" s="135"/>
      <c r="D253" s="85"/>
      <c r="E253" s="86"/>
      <c r="F253" s="92"/>
      <c r="G253" s="88"/>
    </row>
    <row r="254" spans="2:7" s="40" customFormat="1" ht="15.75">
      <c r="B254" s="138">
        <v>3</v>
      </c>
      <c r="C254" s="139" t="s">
        <v>93</v>
      </c>
      <c r="D254" s="140"/>
      <c r="E254" s="141"/>
      <c r="F254" s="142"/>
      <c r="G254" s="143"/>
    </row>
    <row r="255" spans="2:7" s="40" customFormat="1" ht="15.75">
      <c r="B255" s="90" t="s">
        <v>7</v>
      </c>
      <c r="C255" s="91" t="s">
        <v>94</v>
      </c>
      <c r="D255" s="85"/>
      <c r="E255" s="86"/>
      <c r="F255" s="92"/>
      <c r="G255" s="88"/>
    </row>
    <row r="256" spans="2:7" s="46" customFormat="1" ht="15.75">
      <c r="B256" s="83" t="s">
        <v>23</v>
      </c>
      <c r="C256" s="84" t="s">
        <v>81</v>
      </c>
      <c r="D256" s="85" t="s">
        <v>105</v>
      </c>
      <c r="E256" s="86"/>
      <c r="F256" s="92"/>
      <c r="G256" s="88">
        <f t="shared" ref="G256:G260" si="22">E256*F256</f>
        <v>0</v>
      </c>
    </row>
    <row r="257" spans="2:7" s="40" customFormat="1" ht="15.75">
      <c r="B257" s="83" t="s">
        <v>24</v>
      </c>
      <c r="C257" s="84" t="s">
        <v>82</v>
      </c>
      <c r="D257" s="85" t="s">
        <v>105</v>
      </c>
      <c r="E257" s="86"/>
      <c r="F257" s="92"/>
      <c r="G257" s="88">
        <f t="shared" si="22"/>
        <v>0</v>
      </c>
    </row>
    <row r="258" spans="2:7" s="40" customFormat="1" ht="15.75">
      <c r="B258" s="83" t="s">
        <v>95</v>
      </c>
      <c r="C258" s="84" t="s">
        <v>83</v>
      </c>
      <c r="D258" s="85" t="s">
        <v>105</v>
      </c>
      <c r="E258" s="86"/>
      <c r="F258" s="92"/>
      <c r="G258" s="88">
        <f t="shared" si="22"/>
        <v>0</v>
      </c>
    </row>
    <row r="259" spans="2:7" s="40" customFormat="1" ht="15.75">
      <c r="B259" s="83" t="s">
        <v>96</v>
      </c>
      <c r="C259" s="84" t="s">
        <v>189</v>
      </c>
      <c r="D259" s="85" t="s">
        <v>105</v>
      </c>
      <c r="E259" s="86"/>
      <c r="F259" s="92"/>
      <c r="G259" s="88">
        <f t="shared" si="22"/>
        <v>0</v>
      </c>
    </row>
    <row r="260" spans="2:7" s="40" customFormat="1" ht="15.75">
      <c r="B260" s="83" t="s">
        <v>188</v>
      </c>
      <c r="C260" s="84" t="s">
        <v>211</v>
      </c>
      <c r="D260" s="85" t="s">
        <v>105</v>
      </c>
      <c r="E260" s="86"/>
      <c r="F260" s="92"/>
      <c r="G260" s="88">
        <f t="shared" si="22"/>
        <v>0</v>
      </c>
    </row>
    <row r="261" spans="2:7" s="40" customFormat="1" ht="15.75">
      <c r="B261" s="83"/>
      <c r="C261" s="93"/>
      <c r="D261" s="85"/>
      <c r="E261" s="86"/>
      <c r="F261" s="92"/>
      <c r="G261" s="88"/>
    </row>
    <row r="262" spans="2:7" s="40" customFormat="1" ht="15.75">
      <c r="B262" s="138">
        <v>4</v>
      </c>
      <c r="C262" s="144" t="s">
        <v>25</v>
      </c>
      <c r="D262" s="140"/>
      <c r="E262" s="141"/>
      <c r="F262" s="142"/>
      <c r="G262" s="143"/>
    </row>
    <row r="263" spans="2:7" s="40" customFormat="1" ht="15.75">
      <c r="B263" s="83" t="s">
        <v>8</v>
      </c>
      <c r="C263" s="84" t="s">
        <v>97</v>
      </c>
      <c r="D263" s="85" t="s">
        <v>105</v>
      </c>
      <c r="E263" s="86"/>
      <c r="F263" s="92"/>
      <c r="G263" s="88">
        <f t="shared" ref="G263:G265" si="23">E263*F263</f>
        <v>0</v>
      </c>
    </row>
    <row r="264" spans="2:7" s="40" customFormat="1" ht="15.75">
      <c r="B264" s="83" t="s">
        <v>9</v>
      </c>
      <c r="C264" s="84" t="s">
        <v>99</v>
      </c>
      <c r="D264" s="85" t="s">
        <v>105</v>
      </c>
      <c r="E264" s="86"/>
      <c r="F264" s="92"/>
      <c r="G264" s="88">
        <f t="shared" si="23"/>
        <v>0</v>
      </c>
    </row>
    <row r="265" spans="2:7" s="40" customFormat="1" ht="15.75">
      <c r="B265" s="83" t="s">
        <v>98</v>
      </c>
      <c r="C265" s="84" t="s">
        <v>100</v>
      </c>
      <c r="D265" s="85" t="s">
        <v>105</v>
      </c>
      <c r="E265" s="86"/>
      <c r="F265" s="92"/>
      <c r="G265" s="88">
        <f t="shared" si="23"/>
        <v>0</v>
      </c>
    </row>
    <row r="266" spans="2:7" s="40" customFormat="1" ht="15.75">
      <c r="B266" s="83"/>
      <c r="C266" s="84"/>
      <c r="D266" s="85"/>
      <c r="E266" s="86"/>
      <c r="F266" s="92"/>
      <c r="G266" s="88"/>
    </row>
    <row r="267" spans="2:7" s="40" customFormat="1" ht="15.75">
      <c r="B267" s="138">
        <v>5</v>
      </c>
      <c r="C267" s="139" t="s">
        <v>26</v>
      </c>
      <c r="D267" s="140"/>
      <c r="E267" s="141"/>
      <c r="F267" s="142"/>
      <c r="G267" s="143"/>
    </row>
    <row r="268" spans="2:7" s="40" customFormat="1" ht="15.75">
      <c r="B268" s="83" t="s">
        <v>11</v>
      </c>
      <c r="C268" s="84" t="s">
        <v>10</v>
      </c>
      <c r="D268" s="85" t="s">
        <v>105</v>
      </c>
      <c r="E268" s="86"/>
      <c r="F268" s="92"/>
      <c r="G268" s="88">
        <f t="shared" ref="G268:G270" si="24">E268*F268</f>
        <v>0</v>
      </c>
    </row>
    <row r="269" spans="2:7" s="40" customFormat="1" ht="15.75">
      <c r="B269" s="83" t="s">
        <v>27</v>
      </c>
      <c r="C269" s="84" t="s">
        <v>180</v>
      </c>
      <c r="D269" s="85" t="s">
        <v>105</v>
      </c>
      <c r="E269" s="86"/>
      <c r="F269" s="92"/>
      <c r="G269" s="88">
        <f t="shared" si="24"/>
        <v>0</v>
      </c>
    </row>
    <row r="270" spans="2:7" s="40" customFormat="1" ht="15.75">
      <c r="B270" s="83" t="s">
        <v>92</v>
      </c>
      <c r="C270" s="84" t="s">
        <v>181</v>
      </c>
      <c r="D270" s="85" t="s">
        <v>105</v>
      </c>
      <c r="E270" s="86"/>
      <c r="F270" s="92"/>
      <c r="G270" s="88">
        <f t="shared" si="24"/>
        <v>0</v>
      </c>
    </row>
    <row r="271" spans="2:7" s="40" customFormat="1" ht="16.5" thickBot="1">
      <c r="B271" s="94"/>
      <c r="C271" s="95"/>
      <c r="D271" s="96"/>
      <c r="E271" s="97"/>
      <c r="F271" s="98"/>
      <c r="G271" s="99"/>
    </row>
    <row r="272" spans="2:7" ht="15.75" thickBot="1">
      <c r="B272" s="125"/>
      <c r="C272" s="126" t="str">
        <f>CONCATENATE("SUB TOTAL PRECIO ",C234)</f>
        <v>SUB TOTAL PRECIO ESTACIÓN SAN ALBERTO HURTADO</v>
      </c>
      <c r="D272" s="310"/>
      <c r="E272" s="311"/>
      <c r="F272" s="311"/>
      <c r="G272" s="127">
        <f>SUM(G237:G271)</f>
        <v>0</v>
      </c>
    </row>
    <row r="273" spans="2:7" s="17" customFormat="1" ht="73.5" customHeight="1">
      <c r="B273" s="34" t="s">
        <v>236</v>
      </c>
      <c r="C273" s="34"/>
      <c r="D273" s="16"/>
      <c r="E273" s="16"/>
      <c r="F273" s="16"/>
      <c r="G273" s="16"/>
    </row>
    <row r="274" spans="2:7" s="17" customFormat="1" ht="20.25" customHeight="1">
      <c r="B274" s="33" t="s">
        <v>233</v>
      </c>
      <c r="C274" s="33"/>
      <c r="D274" s="16"/>
      <c r="E274" s="16"/>
      <c r="F274" s="16"/>
      <c r="G274" s="16"/>
    </row>
    <row r="275" spans="2:7" s="17" customFormat="1" ht="20.25" customHeight="1">
      <c r="B275" s="33" t="s">
        <v>234</v>
      </c>
      <c r="C275" s="33"/>
      <c r="D275" s="16"/>
      <c r="E275" s="16"/>
      <c r="F275" s="16"/>
      <c r="G275" s="16"/>
    </row>
    <row r="276" spans="2:7" s="17" customFormat="1" ht="20.25" customHeight="1">
      <c r="B276" s="33" t="s">
        <v>235</v>
      </c>
      <c r="C276" s="33"/>
      <c r="D276" s="16"/>
      <c r="E276" s="16"/>
      <c r="F276" s="16"/>
      <c r="G276" s="16"/>
    </row>
    <row r="278" spans="2:7" ht="18.75">
      <c r="B278" s="314"/>
      <c r="C278" s="314"/>
      <c r="D278" s="66"/>
      <c r="E278" s="315"/>
      <c r="F278" s="315"/>
      <c r="G278" s="67"/>
    </row>
    <row r="279" spans="2:7" ht="15.75" thickBot="1">
      <c r="B279" s="102"/>
      <c r="C279" s="136" t="s">
        <v>193</v>
      </c>
      <c r="D279" s="104"/>
      <c r="E279" s="102"/>
      <c r="F279" s="137"/>
      <c r="G279" s="137"/>
    </row>
    <row r="280" spans="2:7" s="46" customFormat="1" ht="21.75" customHeight="1" thickBot="1">
      <c r="B280" s="107" t="s">
        <v>0</v>
      </c>
      <c r="C280" s="302" t="s">
        <v>1</v>
      </c>
      <c r="D280" s="302" t="s">
        <v>2</v>
      </c>
      <c r="E280" s="304" t="s">
        <v>110</v>
      </c>
      <c r="F280" s="305"/>
      <c r="G280" s="306"/>
    </row>
    <row r="281" spans="2:7" s="46" customFormat="1" ht="16.5" thickBot="1">
      <c r="B281" s="108" t="s">
        <v>34</v>
      </c>
      <c r="C281" s="303"/>
      <c r="D281" s="303"/>
      <c r="E281" s="109" t="s">
        <v>106</v>
      </c>
      <c r="F281" s="110" t="s">
        <v>108</v>
      </c>
      <c r="G281" s="111" t="s">
        <v>109</v>
      </c>
    </row>
    <row r="282" spans="2:7" s="46" customFormat="1" ht="15.75">
      <c r="B282" s="128">
        <v>1</v>
      </c>
      <c r="C282" s="129" t="s">
        <v>19</v>
      </c>
      <c r="D282" s="130"/>
      <c r="E282" s="131"/>
      <c r="F282" s="132"/>
      <c r="G282" s="133"/>
    </row>
    <row r="283" spans="2:7" s="46" customFormat="1" ht="15.75">
      <c r="B283" s="83" t="s">
        <v>20</v>
      </c>
      <c r="C283" s="84" t="s">
        <v>186</v>
      </c>
      <c r="D283" s="85" t="s">
        <v>105</v>
      </c>
      <c r="E283" s="86"/>
      <c r="F283" s="87"/>
      <c r="G283" s="88">
        <f>E283*F283</f>
        <v>0</v>
      </c>
    </row>
    <row r="284" spans="2:7" s="46" customFormat="1" ht="15.75">
      <c r="B284" s="83" t="s">
        <v>107</v>
      </c>
      <c r="C284" s="84" t="s">
        <v>187</v>
      </c>
      <c r="D284" s="85" t="s">
        <v>105</v>
      </c>
      <c r="E284" s="86"/>
      <c r="F284" s="87"/>
      <c r="G284" s="88">
        <f>E284*F284</f>
        <v>0</v>
      </c>
    </row>
    <row r="285" spans="2:7" s="46" customFormat="1" ht="15.75">
      <c r="B285" s="83" t="s">
        <v>111</v>
      </c>
      <c r="C285" s="89" t="s">
        <v>183</v>
      </c>
      <c r="D285" s="85" t="s">
        <v>105</v>
      </c>
      <c r="E285" s="86"/>
      <c r="F285" s="87"/>
      <c r="G285" s="88">
        <f>E285*F285</f>
        <v>0</v>
      </c>
    </row>
    <row r="286" spans="2:7" s="46" customFormat="1" ht="15.75" customHeight="1">
      <c r="B286" s="90"/>
      <c r="C286" s="134"/>
      <c r="D286" s="85"/>
      <c r="E286" s="86"/>
      <c r="F286" s="92"/>
      <c r="G286" s="88"/>
    </row>
    <row r="287" spans="2:7" s="46" customFormat="1" ht="15.75">
      <c r="B287" s="138">
        <v>2</v>
      </c>
      <c r="C287" s="139" t="s">
        <v>12</v>
      </c>
      <c r="D287" s="140"/>
      <c r="E287" s="141"/>
      <c r="F287" s="142"/>
      <c r="G287" s="143"/>
    </row>
    <row r="288" spans="2:7" s="29" customFormat="1" ht="15.75">
      <c r="B288" s="90" t="s">
        <v>5</v>
      </c>
      <c r="C288" s="91" t="s">
        <v>84</v>
      </c>
      <c r="D288" s="85"/>
      <c r="E288" s="86"/>
      <c r="F288" s="92"/>
      <c r="G288" s="88"/>
    </row>
    <row r="289" spans="2:7" s="40" customFormat="1" ht="15.75">
      <c r="B289" s="83" t="s">
        <v>21</v>
      </c>
      <c r="C289" s="84" t="s">
        <v>123</v>
      </c>
      <c r="D289" s="85" t="s">
        <v>105</v>
      </c>
      <c r="E289" s="86"/>
      <c r="F289" s="92"/>
      <c r="G289" s="88">
        <f t="shared" ref="G289:G297" si="25">E289*F289</f>
        <v>0</v>
      </c>
    </row>
    <row r="290" spans="2:7" s="40" customFormat="1" ht="15.75">
      <c r="B290" s="83" t="s">
        <v>22</v>
      </c>
      <c r="C290" s="84" t="s">
        <v>124</v>
      </c>
      <c r="D290" s="85" t="s">
        <v>105</v>
      </c>
      <c r="E290" s="86"/>
      <c r="F290" s="92"/>
      <c r="G290" s="88">
        <f t="shared" si="25"/>
        <v>0</v>
      </c>
    </row>
    <row r="291" spans="2:7" s="58" customFormat="1" ht="15.75">
      <c r="B291" s="83" t="s">
        <v>103</v>
      </c>
      <c r="C291" s="84" t="s">
        <v>77</v>
      </c>
      <c r="D291" s="85" t="s">
        <v>105</v>
      </c>
      <c r="E291" s="86"/>
      <c r="F291" s="92"/>
      <c r="G291" s="88">
        <f t="shared" si="25"/>
        <v>0</v>
      </c>
    </row>
    <row r="292" spans="2:7" s="58" customFormat="1" ht="15.75">
      <c r="B292" s="83" t="s">
        <v>85</v>
      </c>
      <c r="C292" s="84" t="s">
        <v>79</v>
      </c>
      <c r="D292" s="85" t="s">
        <v>105</v>
      </c>
      <c r="E292" s="86"/>
      <c r="F292" s="92"/>
      <c r="G292" s="88">
        <f t="shared" si="25"/>
        <v>0</v>
      </c>
    </row>
    <row r="293" spans="2:7" s="58" customFormat="1" ht="15.75">
      <c r="B293" s="83" t="s">
        <v>86</v>
      </c>
      <c r="C293" s="84" t="s">
        <v>78</v>
      </c>
      <c r="D293" s="85" t="s">
        <v>105</v>
      </c>
      <c r="E293" s="86"/>
      <c r="F293" s="92"/>
      <c r="G293" s="88">
        <f t="shared" si="25"/>
        <v>0</v>
      </c>
    </row>
    <row r="294" spans="2:7" s="58" customFormat="1" ht="15.75">
      <c r="B294" s="83" t="s">
        <v>87</v>
      </c>
      <c r="C294" s="84" t="s">
        <v>121</v>
      </c>
      <c r="D294" s="85" t="s">
        <v>105</v>
      </c>
      <c r="E294" s="86"/>
      <c r="F294" s="92"/>
      <c r="G294" s="88">
        <f t="shared" si="25"/>
        <v>0</v>
      </c>
    </row>
    <row r="295" spans="2:7" s="58" customFormat="1" ht="15.75">
      <c r="B295" s="83" t="s">
        <v>88</v>
      </c>
      <c r="C295" s="84" t="s">
        <v>120</v>
      </c>
      <c r="D295" s="85" t="s">
        <v>105</v>
      </c>
      <c r="E295" s="86"/>
      <c r="F295" s="92"/>
      <c r="G295" s="88">
        <f t="shared" si="25"/>
        <v>0</v>
      </c>
    </row>
    <row r="296" spans="2:7" s="58" customFormat="1" ht="15.75">
      <c r="B296" s="83" t="s">
        <v>89</v>
      </c>
      <c r="C296" s="84" t="s">
        <v>80</v>
      </c>
      <c r="D296" s="85" t="s">
        <v>105</v>
      </c>
      <c r="E296" s="86"/>
      <c r="F296" s="92"/>
      <c r="G296" s="88">
        <f t="shared" si="25"/>
        <v>0</v>
      </c>
    </row>
    <row r="297" spans="2:7" s="58" customFormat="1" ht="15.75">
      <c r="B297" s="83" t="s">
        <v>90</v>
      </c>
      <c r="C297" s="84" t="s">
        <v>132</v>
      </c>
      <c r="D297" s="85" t="s">
        <v>105</v>
      </c>
      <c r="E297" s="86"/>
      <c r="F297" s="92"/>
      <c r="G297" s="88">
        <f t="shared" si="25"/>
        <v>0</v>
      </c>
    </row>
    <row r="298" spans="2:7" s="40" customFormat="1" ht="15.75">
      <c r="B298" s="83"/>
      <c r="C298" s="135"/>
      <c r="D298" s="85"/>
      <c r="E298" s="86"/>
      <c r="F298" s="92"/>
      <c r="G298" s="88"/>
    </row>
    <row r="299" spans="2:7" s="40" customFormat="1" ht="15.75">
      <c r="B299" s="138">
        <v>3</v>
      </c>
      <c r="C299" s="139" t="s">
        <v>93</v>
      </c>
      <c r="D299" s="140"/>
      <c r="E299" s="141"/>
      <c r="F299" s="142"/>
      <c r="G299" s="143"/>
    </row>
    <row r="300" spans="2:7" s="40" customFormat="1" ht="15.75">
      <c r="B300" s="90" t="s">
        <v>7</v>
      </c>
      <c r="C300" s="91" t="s">
        <v>94</v>
      </c>
      <c r="D300" s="85"/>
      <c r="E300" s="86"/>
      <c r="F300" s="92"/>
      <c r="G300" s="88"/>
    </row>
    <row r="301" spans="2:7" s="46" customFormat="1" ht="15.75">
      <c r="B301" s="83" t="s">
        <v>23</v>
      </c>
      <c r="C301" s="84" t="s">
        <v>81</v>
      </c>
      <c r="D301" s="85" t="s">
        <v>105</v>
      </c>
      <c r="E301" s="86"/>
      <c r="F301" s="92"/>
      <c r="G301" s="88">
        <f t="shared" ref="G301:G305" si="26">E301*F301</f>
        <v>0</v>
      </c>
    </row>
    <row r="302" spans="2:7" s="40" customFormat="1" ht="15.75">
      <c r="B302" s="83" t="s">
        <v>24</v>
      </c>
      <c r="C302" s="84" t="s">
        <v>82</v>
      </c>
      <c r="D302" s="85" t="s">
        <v>105</v>
      </c>
      <c r="E302" s="86"/>
      <c r="F302" s="92"/>
      <c r="G302" s="88">
        <f t="shared" si="26"/>
        <v>0</v>
      </c>
    </row>
    <row r="303" spans="2:7" s="40" customFormat="1" ht="15.75">
      <c r="B303" s="83" t="s">
        <v>95</v>
      </c>
      <c r="C303" s="84" t="s">
        <v>83</v>
      </c>
      <c r="D303" s="85" t="s">
        <v>105</v>
      </c>
      <c r="E303" s="86"/>
      <c r="F303" s="92"/>
      <c r="G303" s="88">
        <f t="shared" si="26"/>
        <v>0</v>
      </c>
    </row>
    <row r="304" spans="2:7" s="40" customFormat="1" ht="15.75">
      <c r="B304" s="83" t="s">
        <v>96</v>
      </c>
      <c r="C304" s="84" t="s">
        <v>189</v>
      </c>
      <c r="D304" s="85" t="s">
        <v>105</v>
      </c>
      <c r="E304" s="86"/>
      <c r="F304" s="92"/>
      <c r="G304" s="88">
        <f t="shared" si="26"/>
        <v>0</v>
      </c>
    </row>
    <row r="305" spans="2:7" s="40" customFormat="1" ht="15.75">
      <c r="B305" s="83" t="s">
        <v>188</v>
      </c>
      <c r="C305" s="84" t="s">
        <v>211</v>
      </c>
      <c r="D305" s="85" t="s">
        <v>105</v>
      </c>
      <c r="E305" s="86"/>
      <c r="F305" s="92"/>
      <c r="G305" s="88">
        <f t="shared" si="26"/>
        <v>0</v>
      </c>
    </row>
    <row r="306" spans="2:7" s="40" customFormat="1" ht="15.75">
      <c r="B306" s="83"/>
      <c r="C306" s="93"/>
      <c r="D306" s="85"/>
      <c r="E306" s="86"/>
      <c r="F306" s="92"/>
      <c r="G306" s="88"/>
    </row>
    <row r="307" spans="2:7" s="40" customFormat="1" ht="15.75">
      <c r="B307" s="138">
        <v>4</v>
      </c>
      <c r="C307" s="144" t="s">
        <v>25</v>
      </c>
      <c r="D307" s="140"/>
      <c r="E307" s="141"/>
      <c r="F307" s="142"/>
      <c r="G307" s="143"/>
    </row>
    <row r="308" spans="2:7" s="40" customFormat="1" ht="15.75">
      <c r="B308" s="83" t="s">
        <v>8</v>
      </c>
      <c r="C308" s="84" t="s">
        <v>97</v>
      </c>
      <c r="D308" s="85" t="s">
        <v>105</v>
      </c>
      <c r="E308" s="86"/>
      <c r="F308" s="92"/>
      <c r="G308" s="88">
        <f t="shared" ref="G308:G310" si="27">E308*F308</f>
        <v>0</v>
      </c>
    </row>
    <row r="309" spans="2:7" s="40" customFormat="1" ht="15.75">
      <c r="B309" s="83" t="s">
        <v>9</v>
      </c>
      <c r="C309" s="84" t="s">
        <v>99</v>
      </c>
      <c r="D309" s="85" t="s">
        <v>105</v>
      </c>
      <c r="E309" s="86"/>
      <c r="F309" s="92"/>
      <c r="G309" s="88">
        <f t="shared" si="27"/>
        <v>0</v>
      </c>
    </row>
    <row r="310" spans="2:7" s="40" customFormat="1" ht="15.75">
      <c r="B310" s="83" t="s">
        <v>98</v>
      </c>
      <c r="C310" s="84" t="s">
        <v>100</v>
      </c>
      <c r="D310" s="85" t="s">
        <v>105</v>
      </c>
      <c r="E310" s="86"/>
      <c r="F310" s="92"/>
      <c r="G310" s="88">
        <f t="shared" si="27"/>
        <v>0</v>
      </c>
    </row>
    <row r="311" spans="2:7" s="40" customFormat="1" ht="15.75">
      <c r="B311" s="83"/>
      <c r="C311" s="84"/>
      <c r="D311" s="85"/>
      <c r="E311" s="86"/>
      <c r="F311" s="92"/>
      <c r="G311" s="88"/>
    </row>
    <row r="312" spans="2:7" s="40" customFormat="1" ht="15.75">
      <c r="B312" s="138">
        <v>5</v>
      </c>
      <c r="C312" s="139" t="s">
        <v>26</v>
      </c>
      <c r="D312" s="140"/>
      <c r="E312" s="141"/>
      <c r="F312" s="142"/>
      <c r="G312" s="143"/>
    </row>
    <row r="313" spans="2:7" s="40" customFormat="1" ht="15.75">
      <c r="B313" s="83" t="s">
        <v>11</v>
      </c>
      <c r="C313" s="84" t="s">
        <v>10</v>
      </c>
      <c r="D313" s="85" t="s">
        <v>105</v>
      </c>
      <c r="E313" s="86"/>
      <c r="F313" s="92"/>
      <c r="G313" s="88">
        <f t="shared" ref="G313:G315" si="28">E313*F313</f>
        <v>0</v>
      </c>
    </row>
    <row r="314" spans="2:7" s="40" customFormat="1" ht="15.75">
      <c r="B314" s="83" t="s">
        <v>27</v>
      </c>
      <c r="C314" s="84" t="s">
        <v>180</v>
      </c>
      <c r="D314" s="85" t="s">
        <v>105</v>
      </c>
      <c r="E314" s="86"/>
      <c r="F314" s="92"/>
      <c r="G314" s="88">
        <f t="shared" si="28"/>
        <v>0</v>
      </c>
    </row>
    <row r="315" spans="2:7" s="40" customFormat="1" ht="15.75">
      <c r="B315" s="83" t="s">
        <v>92</v>
      </c>
      <c r="C315" s="84" t="s">
        <v>181</v>
      </c>
      <c r="D315" s="85" t="s">
        <v>105</v>
      </c>
      <c r="E315" s="86"/>
      <c r="F315" s="92"/>
      <c r="G315" s="88">
        <f t="shared" si="28"/>
        <v>0</v>
      </c>
    </row>
    <row r="316" spans="2:7" s="40" customFormat="1" ht="16.5" thickBot="1">
      <c r="B316" s="94"/>
      <c r="C316" s="95"/>
      <c r="D316" s="96"/>
      <c r="E316" s="97"/>
      <c r="F316" s="98"/>
      <c r="G316" s="99"/>
    </row>
    <row r="317" spans="2:7" ht="15.75" thickBot="1">
      <c r="B317" s="125"/>
      <c r="C317" s="126" t="str">
        <f>CONCATENATE("SUB TOTAL PRECIO ",C279)</f>
        <v>SUB TOTAL PRECIO ESTACIÓN UNIVERSIDAD DE SANTIAGO</v>
      </c>
      <c r="D317" s="310"/>
      <c r="E317" s="311"/>
      <c r="F317" s="311"/>
      <c r="G317" s="127">
        <f>SUM(G282:G316)</f>
        <v>0</v>
      </c>
    </row>
    <row r="318" spans="2:7" s="17" customFormat="1" ht="73.5" customHeight="1">
      <c r="B318" s="34" t="s">
        <v>236</v>
      </c>
      <c r="C318" s="34"/>
      <c r="D318" s="16"/>
      <c r="E318" s="16"/>
      <c r="F318" s="16"/>
      <c r="G318" s="16"/>
    </row>
    <row r="319" spans="2:7" s="17" customFormat="1" ht="20.25" customHeight="1">
      <c r="B319" s="33" t="s">
        <v>233</v>
      </c>
      <c r="C319" s="33"/>
      <c r="D319" s="16"/>
      <c r="E319" s="16"/>
      <c r="F319" s="16"/>
      <c r="G319" s="16"/>
    </row>
    <row r="320" spans="2:7" s="17" customFormat="1" ht="20.25" customHeight="1">
      <c r="B320" s="33" t="s">
        <v>234</v>
      </c>
      <c r="C320" s="33"/>
      <c r="D320" s="16"/>
      <c r="E320" s="16"/>
      <c r="F320" s="16"/>
      <c r="G320" s="16"/>
    </row>
    <row r="321" spans="2:7" s="17" customFormat="1" ht="20.25" customHeight="1">
      <c r="B321" s="33" t="s">
        <v>235</v>
      </c>
      <c r="C321" s="33"/>
      <c r="D321" s="16"/>
      <c r="E321" s="16"/>
      <c r="F321" s="16"/>
      <c r="G321" s="16"/>
    </row>
    <row r="324" spans="2:7" ht="15.75" thickBot="1">
      <c r="B324" s="102"/>
      <c r="C324" s="136" t="s">
        <v>194</v>
      </c>
      <c r="D324" s="104"/>
      <c r="E324" s="102"/>
      <c r="F324" s="137"/>
      <c r="G324" s="137"/>
    </row>
    <row r="325" spans="2:7" s="46" customFormat="1" ht="21.75" customHeight="1" thickBot="1">
      <c r="B325" s="107" t="s">
        <v>0</v>
      </c>
      <c r="C325" s="302" t="s">
        <v>1</v>
      </c>
      <c r="D325" s="302" t="s">
        <v>2</v>
      </c>
      <c r="E325" s="304" t="s">
        <v>110</v>
      </c>
      <c r="F325" s="305"/>
      <c r="G325" s="306"/>
    </row>
    <row r="326" spans="2:7" s="46" customFormat="1" ht="16.5" thickBot="1">
      <c r="B326" s="108" t="s">
        <v>35</v>
      </c>
      <c r="C326" s="303"/>
      <c r="D326" s="303"/>
      <c r="E326" s="109" t="s">
        <v>106</v>
      </c>
      <c r="F326" s="110" t="s">
        <v>108</v>
      </c>
      <c r="G326" s="111" t="s">
        <v>109</v>
      </c>
    </row>
    <row r="327" spans="2:7" s="46" customFormat="1" ht="15.75">
      <c r="B327" s="128">
        <v>1</v>
      </c>
      <c r="C327" s="129" t="s">
        <v>19</v>
      </c>
      <c r="D327" s="130"/>
      <c r="E327" s="131"/>
      <c r="F327" s="132"/>
      <c r="G327" s="133"/>
    </row>
    <row r="328" spans="2:7" s="46" customFormat="1" ht="15.75">
      <c r="B328" s="83" t="s">
        <v>20</v>
      </c>
      <c r="C328" s="84" t="s">
        <v>186</v>
      </c>
      <c r="D328" s="85" t="s">
        <v>105</v>
      </c>
      <c r="E328" s="86"/>
      <c r="F328" s="87"/>
      <c r="G328" s="88">
        <f>E328*F328</f>
        <v>0</v>
      </c>
    </row>
    <row r="329" spans="2:7" s="46" customFormat="1" ht="15.75">
      <c r="B329" s="83" t="s">
        <v>107</v>
      </c>
      <c r="C329" s="84" t="s">
        <v>187</v>
      </c>
      <c r="D329" s="85" t="s">
        <v>105</v>
      </c>
      <c r="E329" s="86"/>
      <c r="F329" s="87"/>
      <c r="G329" s="88">
        <f>E329*F329</f>
        <v>0</v>
      </c>
    </row>
    <row r="330" spans="2:7" s="46" customFormat="1" ht="15.75">
      <c r="B330" s="83" t="s">
        <v>111</v>
      </c>
      <c r="C330" s="89" t="s">
        <v>183</v>
      </c>
      <c r="D330" s="85" t="s">
        <v>105</v>
      </c>
      <c r="E330" s="86"/>
      <c r="F330" s="87"/>
      <c r="G330" s="88">
        <f>E330*F330</f>
        <v>0</v>
      </c>
    </row>
    <row r="331" spans="2:7" s="46" customFormat="1" ht="15.75" customHeight="1">
      <c r="B331" s="90"/>
      <c r="C331" s="134"/>
      <c r="D331" s="85"/>
      <c r="E331" s="86"/>
      <c r="F331" s="92"/>
      <c r="G331" s="88"/>
    </row>
    <row r="332" spans="2:7" s="46" customFormat="1" ht="15.75">
      <c r="B332" s="138">
        <v>2</v>
      </c>
      <c r="C332" s="139" t="s">
        <v>12</v>
      </c>
      <c r="D332" s="140"/>
      <c r="E332" s="141"/>
      <c r="F332" s="142"/>
      <c r="G332" s="143"/>
    </row>
    <row r="333" spans="2:7" s="29" customFormat="1" ht="15.75">
      <c r="B333" s="90" t="s">
        <v>5</v>
      </c>
      <c r="C333" s="91" t="s">
        <v>84</v>
      </c>
      <c r="D333" s="85"/>
      <c r="E333" s="86"/>
      <c r="F333" s="92"/>
      <c r="G333" s="88"/>
    </row>
    <row r="334" spans="2:7" s="40" customFormat="1" ht="15.75">
      <c r="B334" s="83" t="s">
        <v>21</v>
      </c>
      <c r="C334" s="84" t="s">
        <v>123</v>
      </c>
      <c r="D334" s="85" t="s">
        <v>105</v>
      </c>
      <c r="E334" s="86"/>
      <c r="F334" s="92"/>
      <c r="G334" s="88">
        <f t="shared" ref="G334:G342" si="29">E334*F334</f>
        <v>0</v>
      </c>
    </row>
    <row r="335" spans="2:7" s="40" customFormat="1" ht="15.75">
      <c r="B335" s="83" t="s">
        <v>22</v>
      </c>
      <c r="C335" s="84" t="s">
        <v>124</v>
      </c>
      <c r="D335" s="85" t="s">
        <v>105</v>
      </c>
      <c r="E335" s="86"/>
      <c r="F335" s="92"/>
      <c r="G335" s="88">
        <f t="shared" si="29"/>
        <v>0</v>
      </c>
    </row>
    <row r="336" spans="2:7" s="58" customFormat="1" ht="15.75">
      <c r="B336" s="83" t="s">
        <v>103</v>
      </c>
      <c r="C336" s="84" t="s">
        <v>77</v>
      </c>
      <c r="D336" s="85" t="s">
        <v>105</v>
      </c>
      <c r="E336" s="86"/>
      <c r="F336" s="92"/>
      <c r="G336" s="88">
        <f t="shared" si="29"/>
        <v>0</v>
      </c>
    </row>
    <row r="337" spans="2:7" s="58" customFormat="1" ht="15.75">
      <c r="B337" s="83" t="s">
        <v>85</v>
      </c>
      <c r="C337" s="84" t="s">
        <v>79</v>
      </c>
      <c r="D337" s="85" t="s">
        <v>105</v>
      </c>
      <c r="E337" s="86"/>
      <c r="F337" s="92"/>
      <c r="G337" s="88">
        <f t="shared" si="29"/>
        <v>0</v>
      </c>
    </row>
    <row r="338" spans="2:7" s="58" customFormat="1" ht="15.75">
      <c r="B338" s="83" t="s">
        <v>86</v>
      </c>
      <c r="C338" s="84" t="s">
        <v>78</v>
      </c>
      <c r="D338" s="85" t="s">
        <v>105</v>
      </c>
      <c r="E338" s="86"/>
      <c r="F338" s="92"/>
      <c r="G338" s="88">
        <f t="shared" si="29"/>
        <v>0</v>
      </c>
    </row>
    <row r="339" spans="2:7" s="58" customFormat="1" ht="15.75">
      <c r="B339" s="83" t="s">
        <v>87</v>
      </c>
      <c r="C339" s="84" t="s">
        <v>121</v>
      </c>
      <c r="D339" s="85" t="s">
        <v>105</v>
      </c>
      <c r="E339" s="86"/>
      <c r="F339" s="92"/>
      <c r="G339" s="88">
        <f t="shared" si="29"/>
        <v>0</v>
      </c>
    </row>
    <row r="340" spans="2:7" s="58" customFormat="1" ht="15.75">
      <c r="B340" s="83" t="s">
        <v>88</v>
      </c>
      <c r="C340" s="84" t="s">
        <v>120</v>
      </c>
      <c r="D340" s="85" t="s">
        <v>105</v>
      </c>
      <c r="E340" s="86"/>
      <c r="F340" s="92"/>
      <c r="G340" s="88">
        <f t="shared" si="29"/>
        <v>0</v>
      </c>
    </row>
    <row r="341" spans="2:7" s="58" customFormat="1" ht="15.75">
      <c r="B341" s="83" t="s">
        <v>89</v>
      </c>
      <c r="C341" s="84" t="s">
        <v>80</v>
      </c>
      <c r="D341" s="85" t="s">
        <v>105</v>
      </c>
      <c r="E341" s="86"/>
      <c r="F341" s="92"/>
      <c r="G341" s="88">
        <f t="shared" si="29"/>
        <v>0</v>
      </c>
    </row>
    <row r="342" spans="2:7" s="58" customFormat="1" ht="15.75">
      <c r="B342" s="83" t="s">
        <v>90</v>
      </c>
      <c r="C342" s="84" t="s">
        <v>132</v>
      </c>
      <c r="D342" s="85" t="s">
        <v>105</v>
      </c>
      <c r="E342" s="86"/>
      <c r="F342" s="92"/>
      <c r="G342" s="88">
        <f t="shared" si="29"/>
        <v>0</v>
      </c>
    </row>
    <row r="343" spans="2:7" s="40" customFormat="1" ht="15.75">
      <c r="B343" s="83"/>
      <c r="C343" s="135"/>
      <c r="D343" s="85"/>
      <c r="E343" s="86"/>
      <c r="F343" s="92"/>
      <c r="G343" s="88"/>
    </row>
    <row r="344" spans="2:7" s="40" customFormat="1" ht="15.75">
      <c r="B344" s="138">
        <v>3</v>
      </c>
      <c r="C344" s="139" t="s">
        <v>93</v>
      </c>
      <c r="D344" s="140"/>
      <c r="E344" s="141"/>
      <c r="F344" s="142"/>
      <c r="G344" s="143"/>
    </row>
    <row r="345" spans="2:7" s="40" customFormat="1" ht="15.75">
      <c r="B345" s="90" t="s">
        <v>7</v>
      </c>
      <c r="C345" s="91" t="s">
        <v>94</v>
      </c>
      <c r="D345" s="85"/>
      <c r="E345" s="86"/>
      <c r="F345" s="92"/>
      <c r="G345" s="88"/>
    </row>
    <row r="346" spans="2:7" s="46" customFormat="1" ht="15.75">
      <c r="B346" s="83" t="s">
        <v>23</v>
      </c>
      <c r="C346" s="84" t="s">
        <v>81</v>
      </c>
      <c r="D346" s="85" t="s">
        <v>105</v>
      </c>
      <c r="E346" s="86"/>
      <c r="F346" s="92"/>
      <c r="G346" s="88">
        <f t="shared" ref="G346:G350" si="30">E346*F346</f>
        <v>0</v>
      </c>
    </row>
    <row r="347" spans="2:7" s="40" customFormat="1" ht="15.75">
      <c r="B347" s="83" t="s">
        <v>24</v>
      </c>
      <c r="C347" s="84" t="s">
        <v>82</v>
      </c>
      <c r="D347" s="85" t="s">
        <v>105</v>
      </c>
      <c r="E347" s="86"/>
      <c r="F347" s="92"/>
      <c r="G347" s="88">
        <f t="shared" si="30"/>
        <v>0</v>
      </c>
    </row>
    <row r="348" spans="2:7" s="40" customFormat="1" ht="15.75">
      <c r="B348" s="83" t="s">
        <v>95</v>
      </c>
      <c r="C348" s="84" t="s">
        <v>83</v>
      </c>
      <c r="D348" s="85" t="s">
        <v>105</v>
      </c>
      <c r="E348" s="86"/>
      <c r="F348" s="92"/>
      <c r="G348" s="88">
        <f t="shared" si="30"/>
        <v>0</v>
      </c>
    </row>
    <row r="349" spans="2:7" s="40" customFormat="1" ht="15.75">
      <c r="B349" s="83" t="s">
        <v>96</v>
      </c>
      <c r="C349" s="84" t="s">
        <v>189</v>
      </c>
      <c r="D349" s="85" t="s">
        <v>105</v>
      </c>
      <c r="E349" s="86"/>
      <c r="F349" s="92"/>
      <c r="G349" s="88">
        <f t="shared" si="30"/>
        <v>0</v>
      </c>
    </row>
    <row r="350" spans="2:7" s="40" customFormat="1" ht="15.75">
      <c r="B350" s="83" t="s">
        <v>188</v>
      </c>
      <c r="C350" s="84" t="s">
        <v>211</v>
      </c>
      <c r="D350" s="85" t="s">
        <v>105</v>
      </c>
      <c r="E350" s="86"/>
      <c r="F350" s="92"/>
      <c r="G350" s="88">
        <f t="shared" si="30"/>
        <v>0</v>
      </c>
    </row>
    <row r="351" spans="2:7" s="40" customFormat="1" ht="15.75">
      <c r="B351" s="83"/>
      <c r="C351" s="93"/>
      <c r="D351" s="85"/>
      <c r="E351" s="86"/>
      <c r="F351" s="92"/>
      <c r="G351" s="88"/>
    </row>
    <row r="352" spans="2:7" s="40" customFormat="1" ht="15.75">
      <c r="B352" s="138">
        <v>4</v>
      </c>
      <c r="C352" s="144" t="s">
        <v>25</v>
      </c>
      <c r="D352" s="140"/>
      <c r="E352" s="141"/>
      <c r="F352" s="142"/>
      <c r="G352" s="143"/>
    </row>
    <row r="353" spans="2:7" s="40" customFormat="1" ht="15.75">
      <c r="B353" s="83" t="s">
        <v>8</v>
      </c>
      <c r="C353" s="84" t="s">
        <v>97</v>
      </c>
      <c r="D353" s="85" t="s">
        <v>105</v>
      </c>
      <c r="E353" s="86"/>
      <c r="F353" s="92"/>
      <c r="G353" s="88">
        <f t="shared" ref="G353:G355" si="31">E353*F353</f>
        <v>0</v>
      </c>
    </row>
    <row r="354" spans="2:7" s="40" customFormat="1" ht="15.75">
      <c r="B354" s="83" t="s">
        <v>9</v>
      </c>
      <c r="C354" s="84" t="s">
        <v>99</v>
      </c>
      <c r="D354" s="85" t="s">
        <v>105</v>
      </c>
      <c r="E354" s="86"/>
      <c r="F354" s="92"/>
      <c r="G354" s="88">
        <f t="shared" si="31"/>
        <v>0</v>
      </c>
    </row>
    <row r="355" spans="2:7" s="40" customFormat="1" ht="15.75">
      <c r="B355" s="83" t="s">
        <v>98</v>
      </c>
      <c r="C355" s="84" t="s">
        <v>100</v>
      </c>
      <c r="D355" s="85" t="s">
        <v>105</v>
      </c>
      <c r="E355" s="86"/>
      <c r="F355" s="92"/>
      <c r="G355" s="88">
        <f t="shared" si="31"/>
        <v>0</v>
      </c>
    </row>
    <row r="356" spans="2:7" s="40" customFormat="1" ht="15.75">
      <c r="B356" s="83"/>
      <c r="C356" s="84"/>
      <c r="D356" s="85"/>
      <c r="E356" s="86"/>
      <c r="F356" s="92"/>
      <c r="G356" s="88"/>
    </row>
    <row r="357" spans="2:7" s="40" customFormat="1" ht="15.75">
      <c r="B357" s="138">
        <v>5</v>
      </c>
      <c r="C357" s="139" t="s">
        <v>26</v>
      </c>
      <c r="D357" s="140"/>
      <c r="E357" s="141"/>
      <c r="F357" s="142"/>
      <c r="G357" s="143"/>
    </row>
    <row r="358" spans="2:7" s="40" customFormat="1" ht="15.75">
      <c r="B358" s="83" t="s">
        <v>11</v>
      </c>
      <c r="C358" s="84" t="s">
        <v>10</v>
      </c>
      <c r="D358" s="85" t="s">
        <v>105</v>
      </c>
      <c r="E358" s="86"/>
      <c r="F358" s="92"/>
      <c r="G358" s="88">
        <f t="shared" ref="G358:G360" si="32">E358*F358</f>
        <v>0</v>
      </c>
    </row>
    <row r="359" spans="2:7" s="40" customFormat="1" ht="15.75">
      <c r="B359" s="83" t="s">
        <v>27</v>
      </c>
      <c r="C359" s="84" t="s">
        <v>180</v>
      </c>
      <c r="D359" s="85" t="s">
        <v>105</v>
      </c>
      <c r="E359" s="86"/>
      <c r="F359" s="92"/>
      <c r="G359" s="88">
        <f t="shared" si="32"/>
        <v>0</v>
      </c>
    </row>
    <row r="360" spans="2:7" s="40" customFormat="1" ht="15.75">
      <c r="B360" s="83" t="s">
        <v>92</v>
      </c>
      <c r="C360" s="84" t="s">
        <v>181</v>
      </c>
      <c r="D360" s="85" t="s">
        <v>105</v>
      </c>
      <c r="E360" s="86"/>
      <c r="F360" s="92"/>
      <c r="G360" s="88">
        <f t="shared" si="32"/>
        <v>0</v>
      </c>
    </row>
    <row r="361" spans="2:7" s="40" customFormat="1" ht="16.5" thickBot="1">
      <c r="B361" s="94"/>
      <c r="C361" s="95"/>
      <c r="D361" s="96"/>
      <c r="E361" s="97"/>
      <c r="F361" s="98"/>
      <c r="G361" s="99"/>
    </row>
    <row r="362" spans="2:7" ht="15.75" thickBot="1">
      <c r="B362" s="125"/>
      <c r="C362" s="126" t="str">
        <f>CONCATENATE("SUB TOTAL PRECIO ",C324)</f>
        <v>SUB TOTAL PRECIO ESTACIÓN ESTACIÓN CENTRAL</v>
      </c>
      <c r="D362" s="310"/>
      <c r="E362" s="311"/>
      <c r="F362" s="311"/>
      <c r="G362" s="127">
        <f>SUM(G327:G361)</f>
        <v>0</v>
      </c>
    </row>
    <row r="363" spans="2:7" s="17" customFormat="1" ht="73.5" customHeight="1">
      <c r="B363" s="34" t="s">
        <v>236</v>
      </c>
      <c r="C363" s="34"/>
      <c r="D363" s="16"/>
      <c r="E363" s="16"/>
      <c r="F363" s="16"/>
      <c r="G363" s="16"/>
    </row>
    <row r="364" spans="2:7" s="17" customFormat="1" ht="20.25" customHeight="1">
      <c r="B364" s="33" t="s">
        <v>233</v>
      </c>
      <c r="C364" s="33"/>
      <c r="D364" s="16"/>
      <c r="E364" s="16"/>
      <c r="F364" s="16"/>
      <c r="G364" s="16"/>
    </row>
    <row r="365" spans="2:7" s="17" customFormat="1" ht="20.25" customHeight="1">
      <c r="B365" s="33" t="s">
        <v>234</v>
      </c>
      <c r="C365" s="33"/>
      <c r="D365" s="16"/>
      <c r="E365" s="16"/>
      <c r="F365" s="16"/>
      <c r="G365" s="16"/>
    </row>
    <row r="366" spans="2:7" s="17" customFormat="1" ht="20.25" customHeight="1">
      <c r="B366" s="33" t="s">
        <v>235</v>
      </c>
      <c r="C366" s="33"/>
      <c r="D366" s="16"/>
      <c r="E366" s="16"/>
      <c r="F366" s="16"/>
      <c r="G366" s="16"/>
    </row>
    <row r="368" spans="2:7" ht="18.75">
      <c r="B368" s="314"/>
      <c r="C368" s="314"/>
      <c r="D368" s="66"/>
      <c r="E368" s="315"/>
      <c r="F368" s="315"/>
      <c r="G368" s="67"/>
    </row>
    <row r="369" spans="2:7" ht="15.75" thickBot="1">
      <c r="B369" s="102"/>
      <c r="C369" s="136" t="s">
        <v>195</v>
      </c>
      <c r="D369" s="104"/>
      <c r="E369" s="102"/>
      <c r="F369" s="137"/>
      <c r="G369" s="137"/>
    </row>
    <row r="370" spans="2:7" s="46" customFormat="1" ht="21.75" customHeight="1" thickBot="1">
      <c r="B370" s="107" t="s">
        <v>0</v>
      </c>
      <c r="C370" s="302" t="s">
        <v>1</v>
      </c>
      <c r="D370" s="302" t="s">
        <v>2</v>
      </c>
      <c r="E370" s="304" t="s">
        <v>110</v>
      </c>
      <c r="F370" s="305"/>
      <c r="G370" s="306"/>
    </row>
    <row r="371" spans="2:7" s="46" customFormat="1" ht="16.5" thickBot="1">
      <c r="B371" s="108" t="s">
        <v>36</v>
      </c>
      <c r="C371" s="303"/>
      <c r="D371" s="303"/>
      <c r="E371" s="109" t="s">
        <v>106</v>
      </c>
      <c r="F371" s="110" t="s">
        <v>108</v>
      </c>
      <c r="G371" s="111" t="s">
        <v>109</v>
      </c>
    </row>
    <row r="372" spans="2:7" s="46" customFormat="1" ht="15.75">
      <c r="B372" s="128">
        <v>1</v>
      </c>
      <c r="C372" s="129" t="s">
        <v>19</v>
      </c>
      <c r="D372" s="130"/>
      <c r="E372" s="131"/>
      <c r="F372" s="132"/>
      <c r="G372" s="133"/>
    </row>
    <row r="373" spans="2:7" s="46" customFormat="1" ht="15.75">
      <c r="B373" s="83" t="s">
        <v>20</v>
      </c>
      <c r="C373" s="84" t="s">
        <v>186</v>
      </c>
      <c r="D373" s="85" t="s">
        <v>105</v>
      </c>
      <c r="E373" s="86"/>
      <c r="F373" s="87"/>
      <c r="G373" s="88">
        <f>E373*F373</f>
        <v>0</v>
      </c>
    </row>
    <row r="374" spans="2:7" s="46" customFormat="1" ht="15.75">
      <c r="B374" s="83" t="s">
        <v>107</v>
      </c>
      <c r="C374" s="84" t="s">
        <v>187</v>
      </c>
      <c r="D374" s="85" t="s">
        <v>105</v>
      </c>
      <c r="E374" s="86"/>
      <c r="F374" s="87"/>
      <c r="G374" s="88">
        <f>E374*F374</f>
        <v>0</v>
      </c>
    </row>
    <row r="375" spans="2:7" s="46" customFormat="1" ht="15.75">
      <c r="B375" s="83" t="s">
        <v>111</v>
      </c>
      <c r="C375" s="89" t="s">
        <v>183</v>
      </c>
      <c r="D375" s="85" t="s">
        <v>105</v>
      </c>
      <c r="E375" s="86"/>
      <c r="F375" s="87"/>
      <c r="G375" s="88">
        <f>E375*F375</f>
        <v>0</v>
      </c>
    </row>
    <row r="376" spans="2:7" s="46" customFormat="1" ht="15.75" customHeight="1">
      <c r="B376" s="90"/>
      <c r="C376" s="134"/>
      <c r="D376" s="85"/>
      <c r="E376" s="86"/>
      <c r="F376" s="92"/>
      <c r="G376" s="88"/>
    </row>
    <row r="377" spans="2:7" s="46" customFormat="1" ht="15.75">
      <c r="B377" s="138">
        <v>2</v>
      </c>
      <c r="C377" s="139" t="s">
        <v>12</v>
      </c>
      <c r="D377" s="140"/>
      <c r="E377" s="141"/>
      <c r="F377" s="142"/>
      <c r="G377" s="143"/>
    </row>
    <row r="378" spans="2:7" s="29" customFormat="1" ht="15.75">
      <c r="B378" s="90" t="s">
        <v>5</v>
      </c>
      <c r="C378" s="91" t="s">
        <v>84</v>
      </c>
      <c r="D378" s="85"/>
      <c r="E378" s="86"/>
      <c r="F378" s="92"/>
      <c r="G378" s="88"/>
    </row>
    <row r="379" spans="2:7" s="40" customFormat="1" ht="15.75">
      <c r="B379" s="83" t="s">
        <v>21</v>
      </c>
      <c r="C379" s="84" t="s">
        <v>123</v>
      </c>
      <c r="D379" s="85" t="s">
        <v>105</v>
      </c>
      <c r="E379" s="86"/>
      <c r="F379" s="92"/>
      <c r="G379" s="88">
        <f t="shared" ref="G379:G387" si="33">E379*F379</f>
        <v>0</v>
      </c>
    </row>
    <row r="380" spans="2:7" s="40" customFormat="1" ht="15.75">
      <c r="B380" s="83" t="s">
        <v>22</v>
      </c>
      <c r="C380" s="84" t="s">
        <v>124</v>
      </c>
      <c r="D380" s="85" t="s">
        <v>105</v>
      </c>
      <c r="E380" s="86"/>
      <c r="F380" s="92"/>
      <c r="G380" s="88">
        <f t="shared" si="33"/>
        <v>0</v>
      </c>
    </row>
    <row r="381" spans="2:7" s="58" customFormat="1" ht="15.75">
      <c r="B381" s="83" t="s">
        <v>103</v>
      </c>
      <c r="C381" s="84" t="s">
        <v>77</v>
      </c>
      <c r="D381" s="85" t="s">
        <v>105</v>
      </c>
      <c r="E381" s="86"/>
      <c r="F381" s="92"/>
      <c r="G381" s="88">
        <f t="shared" si="33"/>
        <v>0</v>
      </c>
    </row>
    <row r="382" spans="2:7" s="58" customFormat="1" ht="15.75">
      <c r="B382" s="83" t="s">
        <v>85</v>
      </c>
      <c r="C382" s="84" t="s">
        <v>79</v>
      </c>
      <c r="D382" s="85" t="s">
        <v>105</v>
      </c>
      <c r="E382" s="86"/>
      <c r="F382" s="92"/>
      <c r="G382" s="88">
        <f t="shared" si="33"/>
        <v>0</v>
      </c>
    </row>
    <row r="383" spans="2:7" s="58" customFormat="1" ht="15.75">
      <c r="B383" s="83" t="s">
        <v>86</v>
      </c>
      <c r="C383" s="84" t="s">
        <v>78</v>
      </c>
      <c r="D383" s="85" t="s">
        <v>105</v>
      </c>
      <c r="E383" s="86"/>
      <c r="F383" s="92"/>
      <c r="G383" s="88">
        <f t="shared" si="33"/>
        <v>0</v>
      </c>
    </row>
    <row r="384" spans="2:7" s="58" customFormat="1" ht="15.75">
      <c r="B384" s="83" t="s">
        <v>87</v>
      </c>
      <c r="C384" s="84" t="s">
        <v>121</v>
      </c>
      <c r="D384" s="85" t="s">
        <v>105</v>
      </c>
      <c r="E384" s="86"/>
      <c r="F384" s="92"/>
      <c r="G384" s="88">
        <f t="shared" si="33"/>
        <v>0</v>
      </c>
    </row>
    <row r="385" spans="2:7" s="58" customFormat="1" ht="15.75">
      <c r="B385" s="83" t="s">
        <v>88</v>
      </c>
      <c r="C385" s="84" t="s">
        <v>120</v>
      </c>
      <c r="D385" s="85" t="s">
        <v>105</v>
      </c>
      <c r="E385" s="86"/>
      <c r="F385" s="92"/>
      <c r="G385" s="88">
        <f t="shared" si="33"/>
        <v>0</v>
      </c>
    </row>
    <row r="386" spans="2:7" s="58" customFormat="1" ht="15.75">
      <c r="B386" s="83" t="s">
        <v>89</v>
      </c>
      <c r="C386" s="84" t="s">
        <v>80</v>
      </c>
      <c r="D386" s="85" t="s">
        <v>105</v>
      </c>
      <c r="E386" s="86"/>
      <c r="F386" s="92"/>
      <c r="G386" s="88">
        <f t="shared" si="33"/>
        <v>0</v>
      </c>
    </row>
    <row r="387" spans="2:7" s="58" customFormat="1" ht="15.75">
      <c r="B387" s="83" t="s">
        <v>90</v>
      </c>
      <c r="C387" s="84" t="s">
        <v>132</v>
      </c>
      <c r="D387" s="85" t="s">
        <v>105</v>
      </c>
      <c r="E387" s="86"/>
      <c r="F387" s="92"/>
      <c r="G387" s="88">
        <f t="shared" si="33"/>
        <v>0</v>
      </c>
    </row>
    <row r="388" spans="2:7" s="40" customFormat="1" ht="15.75">
      <c r="B388" s="83"/>
      <c r="C388" s="135"/>
      <c r="D388" s="85"/>
      <c r="E388" s="86"/>
      <c r="F388" s="92"/>
      <c r="G388" s="88"/>
    </row>
    <row r="389" spans="2:7" s="40" customFormat="1" ht="15.75">
      <c r="B389" s="138">
        <v>3</v>
      </c>
      <c r="C389" s="139" t="s">
        <v>93</v>
      </c>
      <c r="D389" s="140"/>
      <c r="E389" s="141"/>
      <c r="F389" s="142"/>
      <c r="G389" s="143"/>
    </row>
    <row r="390" spans="2:7" s="40" customFormat="1" ht="15.75">
      <c r="B390" s="90" t="s">
        <v>7</v>
      </c>
      <c r="C390" s="91" t="s">
        <v>94</v>
      </c>
      <c r="D390" s="85"/>
      <c r="E390" s="86"/>
      <c r="F390" s="92"/>
      <c r="G390" s="88"/>
    </row>
    <row r="391" spans="2:7" s="46" customFormat="1" ht="15.75">
      <c r="B391" s="83" t="s">
        <v>23</v>
      </c>
      <c r="C391" s="84" t="s">
        <v>81</v>
      </c>
      <c r="D391" s="85" t="s">
        <v>105</v>
      </c>
      <c r="E391" s="86"/>
      <c r="F391" s="92"/>
      <c r="G391" s="88">
        <f t="shared" ref="G391:G395" si="34">E391*F391</f>
        <v>0</v>
      </c>
    </row>
    <row r="392" spans="2:7" s="40" customFormat="1" ht="15.75">
      <c r="B392" s="83" t="s">
        <v>24</v>
      </c>
      <c r="C392" s="84" t="s">
        <v>82</v>
      </c>
      <c r="D392" s="85" t="s">
        <v>105</v>
      </c>
      <c r="E392" s="86"/>
      <c r="F392" s="92"/>
      <c r="G392" s="88">
        <f t="shared" si="34"/>
        <v>0</v>
      </c>
    </row>
    <row r="393" spans="2:7" s="40" customFormat="1" ht="15.75">
      <c r="B393" s="83" t="s">
        <v>95</v>
      </c>
      <c r="C393" s="84" t="s">
        <v>83</v>
      </c>
      <c r="D393" s="85" t="s">
        <v>105</v>
      </c>
      <c r="E393" s="86"/>
      <c r="F393" s="92"/>
      <c r="G393" s="88">
        <f t="shared" si="34"/>
        <v>0</v>
      </c>
    </row>
    <row r="394" spans="2:7" s="40" customFormat="1" ht="15.75">
      <c r="B394" s="83" t="s">
        <v>96</v>
      </c>
      <c r="C394" s="84" t="s">
        <v>189</v>
      </c>
      <c r="D394" s="85" t="s">
        <v>105</v>
      </c>
      <c r="E394" s="86"/>
      <c r="F394" s="92"/>
      <c r="G394" s="88">
        <f t="shared" si="34"/>
        <v>0</v>
      </c>
    </row>
    <row r="395" spans="2:7" s="40" customFormat="1" ht="15.75">
      <c r="B395" s="83" t="s">
        <v>188</v>
      </c>
      <c r="C395" s="84" t="s">
        <v>211</v>
      </c>
      <c r="D395" s="85" t="s">
        <v>105</v>
      </c>
      <c r="E395" s="86"/>
      <c r="F395" s="92"/>
      <c r="G395" s="88">
        <f t="shared" si="34"/>
        <v>0</v>
      </c>
    </row>
    <row r="396" spans="2:7" s="40" customFormat="1" ht="15.75">
      <c r="B396" s="83"/>
      <c r="C396" s="93"/>
      <c r="D396" s="85"/>
      <c r="E396" s="86"/>
      <c r="F396" s="92"/>
      <c r="G396" s="88"/>
    </row>
    <row r="397" spans="2:7" s="40" customFormat="1" ht="15.75">
      <c r="B397" s="138">
        <v>4</v>
      </c>
      <c r="C397" s="144" t="s">
        <v>25</v>
      </c>
      <c r="D397" s="140"/>
      <c r="E397" s="141"/>
      <c r="F397" s="142"/>
      <c r="G397" s="143"/>
    </row>
    <row r="398" spans="2:7" s="40" customFormat="1" ht="15.75">
      <c r="B398" s="83" t="s">
        <v>8</v>
      </c>
      <c r="C398" s="84" t="s">
        <v>97</v>
      </c>
      <c r="D398" s="85" t="s">
        <v>105</v>
      </c>
      <c r="E398" s="86"/>
      <c r="F398" s="92"/>
      <c r="G398" s="88">
        <f t="shared" ref="G398:G400" si="35">E398*F398</f>
        <v>0</v>
      </c>
    </row>
    <row r="399" spans="2:7" s="40" customFormat="1" ht="15.75">
      <c r="B399" s="83" t="s">
        <v>9</v>
      </c>
      <c r="C399" s="84" t="s">
        <v>99</v>
      </c>
      <c r="D399" s="85" t="s">
        <v>105</v>
      </c>
      <c r="E399" s="86"/>
      <c r="F399" s="92"/>
      <c r="G399" s="88">
        <f t="shared" si="35"/>
        <v>0</v>
      </c>
    </row>
    <row r="400" spans="2:7" s="40" customFormat="1" ht="15.75">
      <c r="B400" s="83" t="s">
        <v>98</v>
      </c>
      <c r="C400" s="84" t="s">
        <v>100</v>
      </c>
      <c r="D400" s="85" t="s">
        <v>105</v>
      </c>
      <c r="E400" s="86"/>
      <c r="F400" s="92"/>
      <c r="G400" s="88">
        <f t="shared" si="35"/>
        <v>0</v>
      </c>
    </row>
    <row r="401" spans="2:7" s="40" customFormat="1" ht="15.75">
      <c r="B401" s="83"/>
      <c r="C401" s="84"/>
      <c r="D401" s="85"/>
      <c r="E401" s="86"/>
      <c r="F401" s="92"/>
      <c r="G401" s="88"/>
    </row>
    <row r="402" spans="2:7" s="40" customFormat="1" ht="15.75">
      <c r="B402" s="138">
        <v>5</v>
      </c>
      <c r="C402" s="139" t="s">
        <v>26</v>
      </c>
      <c r="D402" s="140"/>
      <c r="E402" s="141"/>
      <c r="F402" s="142"/>
      <c r="G402" s="143"/>
    </row>
    <row r="403" spans="2:7" s="40" customFormat="1" ht="15.75">
      <c r="B403" s="83" t="s">
        <v>11</v>
      </c>
      <c r="C403" s="84" t="s">
        <v>10</v>
      </c>
      <c r="D403" s="85" t="s">
        <v>105</v>
      </c>
      <c r="E403" s="86"/>
      <c r="F403" s="92"/>
      <c r="G403" s="88">
        <f t="shared" ref="G403:G405" si="36">E403*F403</f>
        <v>0</v>
      </c>
    </row>
    <row r="404" spans="2:7" s="40" customFormat="1" ht="15.75">
      <c r="B404" s="83" t="s">
        <v>27</v>
      </c>
      <c r="C404" s="84" t="s">
        <v>180</v>
      </c>
      <c r="D404" s="85" t="s">
        <v>105</v>
      </c>
      <c r="E404" s="86"/>
      <c r="F404" s="92"/>
      <c r="G404" s="88">
        <f t="shared" si="36"/>
        <v>0</v>
      </c>
    </row>
    <row r="405" spans="2:7" s="40" customFormat="1" ht="15.75">
      <c r="B405" s="83" t="s">
        <v>92</v>
      </c>
      <c r="C405" s="84" t="s">
        <v>181</v>
      </c>
      <c r="D405" s="85" t="s">
        <v>105</v>
      </c>
      <c r="E405" s="86"/>
      <c r="F405" s="92"/>
      <c r="G405" s="88">
        <f t="shared" si="36"/>
        <v>0</v>
      </c>
    </row>
    <row r="406" spans="2:7" s="40" customFormat="1" ht="16.5" thickBot="1">
      <c r="B406" s="94"/>
      <c r="C406" s="95"/>
      <c r="D406" s="96"/>
      <c r="E406" s="97"/>
      <c r="F406" s="98"/>
      <c r="G406" s="99"/>
    </row>
    <row r="407" spans="2:7" ht="15.75" thickBot="1">
      <c r="B407" s="125"/>
      <c r="C407" s="126" t="str">
        <f>CONCATENATE("SUB TOTAL PRECIO ",C369)</f>
        <v>SUB TOTAL PRECIO ESTACIÓN UNIÓN LATINO AMERICANA</v>
      </c>
      <c r="D407" s="310"/>
      <c r="E407" s="311"/>
      <c r="F407" s="311"/>
      <c r="G407" s="127">
        <f>SUM(G372:G406)</f>
        <v>0</v>
      </c>
    </row>
    <row r="408" spans="2:7" s="17" customFormat="1" ht="73.5" customHeight="1">
      <c r="B408" s="34" t="s">
        <v>236</v>
      </c>
      <c r="C408" s="34"/>
      <c r="D408" s="16"/>
      <c r="E408" s="16"/>
      <c r="F408" s="16"/>
      <c r="G408" s="16"/>
    </row>
    <row r="409" spans="2:7" s="17" customFormat="1" ht="20.25" customHeight="1">
      <c r="B409" s="33" t="s">
        <v>233</v>
      </c>
      <c r="C409" s="33"/>
      <c r="D409" s="16"/>
      <c r="E409" s="16"/>
      <c r="F409" s="16"/>
      <c r="G409" s="16"/>
    </row>
    <row r="410" spans="2:7" s="17" customFormat="1" ht="20.25" customHeight="1">
      <c r="B410" s="33" t="s">
        <v>234</v>
      </c>
      <c r="C410" s="33"/>
      <c r="D410" s="16"/>
      <c r="E410" s="16"/>
      <c r="F410" s="16"/>
      <c r="G410" s="16"/>
    </row>
    <row r="411" spans="2:7" s="17" customFormat="1" ht="20.25" customHeight="1">
      <c r="B411" s="33" t="s">
        <v>235</v>
      </c>
      <c r="C411" s="33"/>
      <c r="D411" s="16"/>
      <c r="E411" s="16"/>
      <c r="F411" s="16"/>
      <c r="G411" s="16"/>
    </row>
    <row r="414" spans="2:7" ht="15.75" thickBot="1">
      <c r="B414" s="102"/>
      <c r="C414" s="136" t="s">
        <v>196</v>
      </c>
      <c r="D414" s="104"/>
      <c r="E414" s="102"/>
      <c r="F414" s="137"/>
      <c r="G414" s="137"/>
    </row>
    <row r="415" spans="2:7" s="46" customFormat="1" ht="21.75" customHeight="1" thickBot="1">
      <c r="B415" s="107" t="s">
        <v>0</v>
      </c>
      <c r="C415" s="302" t="s">
        <v>1</v>
      </c>
      <c r="D415" s="302" t="s">
        <v>2</v>
      </c>
      <c r="E415" s="304" t="s">
        <v>110</v>
      </c>
      <c r="F415" s="305"/>
      <c r="G415" s="306"/>
    </row>
    <row r="416" spans="2:7" s="46" customFormat="1" ht="16.5" thickBot="1">
      <c r="B416" s="108" t="s">
        <v>15</v>
      </c>
      <c r="C416" s="303"/>
      <c r="D416" s="303"/>
      <c r="E416" s="109" t="s">
        <v>106</v>
      </c>
      <c r="F416" s="110" t="s">
        <v>108</v>
      </c>
      <c r="G416" s="111" t="s">
        <v>109</v>
      </c>
    </row>
    <row r="417" spans="2:7" s="46" customFormat="1" ht="15.75">
      <c r="B417" s="128">
        <v>1</v>
      </c>
      <c r="C417" s="129" t="s">
        <v>19</v>
      </c>
      <c r="D417" s="130"/>
      <c r="E417" s="131"/>
      <c r="F417" s="132"/>
      <c r="G417" s="133"/>
    </row>
    <row r="418" spans="2:7" s="46" customFormat="1" ht="15.75">
      <c r="B418" s="83" t="s">
        <v>20</v>
      </c>
      <c r="C418" s="84" t="s">
        <v>186</v>
      </c>
      <c r="D418" s="85" t="s">
        <v>105</v>
      </c>
      <c r="E418" s="86"/>
      <c r="F418" s="87"/>
      <c r="G418" s="88">
        <f>E418*F418</f>
        <v>0</v>
      </c>
    </row>
    <row r="419" spans="2:7" s="46" customFormat="1" ht="15.75">
      <c r="B419" s="83" t="s">
        <v>107</v>
      </c>
      <c r="C419" s="84" t="s">
        <v>187</v>
      </c>
      <c r="D419" s="85" t="s">
        <v>105</v>
      </c>
      <c r="E419" s="86"/>
      <c r="F419" s="87"/>
      <c r="G419" s="88">
        <f>E419*F419</f>
        <v>0</v>
      </c>
    </row>
    <row r="420" spans="2:7" s="46" customFormat="1" ht="15.75">
      <c r="B420" s="83" t="s">
        <v>111</v>
      </c>
      <c r="C420" s="89" t="s">
        <v>183</v>
      </c>
      <c r="D420" s="85" t="s">
        <v>105</v>
      </c>
      <c r="E420" s="86"/>
      <c r="F420" s="87"/>
      <c r="G420" s="88">
        <f>E420*F420</f>
        <v>0</v>
      </c>
    </row>
    <row r="421" spans="2:7" s="46" customFormat="1" ht="15.75" customHeight="1">
      <c r="B421" s="90"/>
      <c r="C421" s="134"/>
      <c r="D421" s="85"/>
      <c r="E421" s="86"/>
      <c r="F421" s="92"/>
      <c r="G421" s="88"/>
    </row>
    <row r="422" spans="2:7" s="46" customFormat="1" ht="15.75">
      <c r="B422" s="138">
        <v>2</v>
      </c>
      <c r="C422" s="139" t="s">
        <v>12</v>
      </c>
      <c r="D422" s="140"/>
      <c r="E422" s="141"/>
      <c r="F422" s="142"/>
      <c r="G422" s="143"/>
    </row>
    <row r="423" spans="2:7" s="29" customFormat="1" ht="15.75">
      <c r="B423" s="90" t="s">
        <v>5</v>
      </c>
      <c r="C423" s="91" t="s">
        <v>84</v>
      </c>
      <c r="D423" s="85"/>
      <c r="E423" s="86"/>
      <c r="F423" s="92"/>
      <c r="G423" s="88"/>
    </row>
    <row r="424" spans="2:7" s="40" customFormat="1" ht="15.75">
      <c r="B424" s="83" t="s">
        <v>21</v>
      </c>
      <c r="C424" s="84" t="s">
        <v>123</v>
      </c>
      <c r="D424" s="85" t="s">
        <v>105</v>
      </c>
      <c r="E424" s="86"/>
      <c r="F424" s="92"/>
      <c r="G424" s="88">
        <f t="shared" ref="G424:G432" si="37">E424*F424</f>
        <v>0</v>
      </c>
    </row>
    <row r="425" spans="2:7" s="40" customFormat="1" ht="15.75">
      <c r="B425" s="83" t="s">
        <v>22</v>
      </c>
      <c r="C425" s="84" t="s">
        <v>124</v>
      </c>
      <c r="D425" s="85" t="s">
        <v>105</v>
      </c>
      <c r="E425" s="86"/>
      <c r="F425" s="92"/>
      <c r="G425" s="88">
        <f t="shared" si="37"/>
        <v>0</v>
      </c>
    </row>
    <row r="426" spans="2:7" s="58" customFormat="1" ht="15.75">
      <c r="B426" s="83" t="s">
        <v>103</v>
      </c>
      <c r="C426" s="84" t="s">
        <v>77</v>
      </c>
      <c r="D426" s="85" t="s">
        <v>105</v>
      </c>
      <c r="E426" s="86"/>
      <c r="F426" s="92"/>
      <c r="G426" s="88">
        <f t="shared" si="37"/>
        <v>0</v>
      </c>
    </row>
    <row r="427" spans="2:7" s="58" customFormat="1" ht="15.75">
      <c r="B427" s="83" t="s">
        <v>85</v>
      </c>
      <c r="C427" s="84" t="s">
        <v>79</v>
      </c>
      <c r="D427" s="85" t="s">
        <v>105</v>
      </c>
      <c r="E427" s="86"/>
      <c r="F427" s="92"/>
      <c r="G427" s="88">
        <f t="shared" si="37"/>
        <v>0</v>
      </c>
    </row>
    <row r="428" spans="2:7" s="58" customFormat="1" ht="15.75">
      <c r="B428" s="83" t="s">
        <v>86</v>
      </c>
      <c r="C428" s="84" t="s">
        <v>78</v>
      </c>
      <c r="D428" s="85" t="s">
        <v>105</v>
      </c>
      <c r="E428" s="86"/>
      <c r="F428" s="92"/>
      <c r="G428" s="88">
        <f t="shared" si="37"/>
        <v>0</v>
      </c>
    </row>
    <row r="429" spans="2:7" s="58" customFormat="1" ht="15.75">
      <c r="B429" s="83" t="s">
        <v>87</v>
      </c>
      <c r="C429" s="84" t="s">
        <v>121</v>
      </c>
      <c r="D429" s="85" t="s">
        <v>105</v>
      </c>
      <c r="E429" s="86"/>
      <c r="F429" s="92"/>
      <c r="G429" s="88">
        <f t="shared" si="37"/>
        <v>0</v>
      </c>
    </row>
    <row r="430" spans="2:7" s="58" customFormat="1" ht="15.75">
      <c r="B430" s="83" t="s">
        <v>88</v>
      </c>
      <c r="C430" s="84" t="s">
        <v>120</v>
      </c>
      <c r="D430" s="85" t="s">
        <v>105</v>
      </c>
      <c r="E430" s="86"/>
      <c r="F430" s="92"/>
      <c r="G430" s="88">
        <f t="shared" si="37"/>
        <v>0</v>
      </c>
    </row>
    <row r="431" spans="2:7" s="58" customFormat="1" ht="15.75">
      <c r="B431" s="83" t="s">
        <v>89</v>
      </c>
      <c r="C431" s="84" t="s">
        <v>80</v>
      </c>
      <c r="D431" s="85" t="s">
        <v>105</v>
      </c>
      <c r="E431" s="86"/>
      <c r="F431" s="92"/>
      <c r="G431" s="88">
        <f t="shared" si="37"/>
        <v>0</v>
      </c>
    </row>
    <row r="432" spans="2:7" s="58" customFormat="1" ht="15.75">
      <c r="B432" s="83" t="s">
        <v>90</v>
      </c>
      <c r="C432" s="84" t="s">
        <v>132</v>
      </c>
      <c r="D432" s="85" t="s">
        <v>105</v>
      </c>
      <c r="E432" s="86"/>
      <c r="F432" s="92"/>
      <c r="G432" s="88">
        <f t="shared" si="37"/>
        <v>0</v>
      </c>
    </row>
    <row r="433" spans="2:7" s="40" customFormat="1" ht="15.75">
      <c r="B433" s="83"/>
      <c r="C433" s="135"/>
      <c r="D433" s="85"/>
      <c r="E433" s="86"/>
      <c r="F433" s="92"/>
      <c r="G433" s="88"/>
    </row>
    <row r="434" spans="2:7" s="40" customFormat="1" ht="15.75">
      <c r="B434" s="138">
        <v>3</v>
      </c>
      <c r="C434" s="139" t="s">
        <v>93</v>
      </c>
      <c r="D434" s="140"/>
      <c r="E434" s="141"/>
      <c r="F434" s="142"/>
      <c r="G434" s="143"/>
    </row>
    <row r="435" spans="2:7" s="40" customFormat="1" ht="15.75">
      <c r="B435" s="90" t="s">
        <v>7</v>
      </c>
      <c r="C435" s="91" t="s">
        <v>94</v>
      </c>
      <c r="D435" s="85"/>
      <c r="E435" s="86"/>
      <c r="F435" s="92"/>
      <c r="G435" s="88"/>
    </row>
    <row r="436" spans="2:7" s="46" customFormat="1" ht="15.75">
      <c r="B436" s="83" t="s">
        <v>23</v>
      </c>
      <c r="C436" s="84" t="s">
        <v>81</v>
      </c>
      <c r="D436" s="85" t="s">
        <v>105</v>
      </c>
      <c r="E436" s="86"/>
      <c r="F436" s="92"/>
      <c r="G436" s="88">
        <f t="shared" ref="G436:G440" si="38">E436*F436</f>
        <v>0</v>
      </c>
    </row>
    <row r="437" spans="2:7" s="40" customFormat="1" ht="15.75">
      <c r="B437" s="83" t="s">
        <v>24</v>
      </c>
      <c r="C437" s="84" t="s">
        <v>82</v>
      </c>
      <c r="D437" s="85" t="s">
        <v>105</v>
      </c>
      <c r="E437" s="86"/>
      <c r="F437" s="92"/>
      <c r="G437" s="88">
        <f t="shared" si="38"/>
        <v>0</v>
      </c>
    </row>
    <row r="438" spans="2:7" s="40" customFormat="1" ht="15.75">
      <c r="B438" s="83" t="s">
        <v>95</v>
      </c>
      <c r="C438" s="84" t="s">
        <v>83</v>
      </c>
      <c r="D438" s="85" t="s">
        <v>105</v>
      </c>
      <c r="E438" s="86"/>
      <c r="F438" s="92"/>
      <c r="G438" s="88">
        <f t="shared" si="38"/>
        <v>0</v>
      </c>
    </row>
    <row r="439" spans="2:7" s="40" customFormat="1" ht="15.75">
      <c r="B439" s="83" t="s">
        <v>96</v>
      </c>
      <c r="C439" s="84" t="s">
        <v>189</v>
      </c>
      <c r="D439" s="85" t="s">
        <v>105</v>
      </c>
      <c r="E439" s="86"/>
      <c r="F439" s="92"/>
      <c r="G439" s="88">
        <f t="shared" si="38"/>
        <v>0</v>
      </c>
    </row>
    <row r="440" spans="2:7" s="40" customFormat="1" ht="15.75">
      <c r="B440" s="83" t="s">
        <v>188</v>
      </c>
      <c r="C440" s="84" t="s">
        <v>211</v>
      </c>
      <c r="D440" s="85" t="s">
        <v>105</v>
      </c>
      <c r="E440" s="86"/>
      <c r="F440" s="92"/>
      <c r="G440" s="88">
        <f t="shared" si="38"/>
        <v>0</v>
      </c>
    </row>
    <row r="441" spans="2:7" s="40" customFormat="1" ht="15.75">
      <c r="B441" s="83"/>
      <c r="C441" s="93"/>
      <c r="D441" s="85"/>
      <c r="E441" s="86"/>
      <c r="F441" s="92"/>
      <c r="G441" s="88"/>
    </row>
    <row r="442" spans="2:7" s="40" customFormat="1" ht="15.75">
      <c r="B442" s="138">
        <v>4</v>
      </c>
      <c r="C442" s="144" t="s">
        <v>25</v>
      </c>
      <c r="D442" s="140"/>
      <c r="E442" s="141"/>
      <c r="F442" s="142"/>
      <c r="G442" s="143"/>
    </row>
    <row r="443" spans="2:7" s="40" customFormat="1" ht="15.75">
      <c r="B443" s="83" t="s">
        <v>8</v>
      </c>
      <c r="C443" s="84" t="s">
        <v>97</v>
      </c>
      <c r="D443" s="85" t="s">
        <v>105</v>
      </c>
      <c r="E443" s="86"/>
      <c r="F443" s="92"/>
      <c r="G443" s="88">
        <f t="shared" ref="G443:G445" si="39">E443*F443</f>
        <v>0</v>
      </c>
    </row>
    <row r="444" spans="2:7" s="40" customFormat="1" ht="15.75">
      <c r="B444" s="83" t="s">
        <v>9</v>
      </c>
      <c r="C444" s="84" t="s">
        <v>99</v>
      </c>
      <c r="D444" s="85" t="s">
        <v>105</v>
      </c>
      <c r="E444" s="86"/>
      <c r="F444" s="92"/>
      <c r="G444" s="88">
        <f t="shared" si="39"/>
        <v>0</v>
      </c>
    </row>
    <row r="445" spans="2:7" s="40" customFormat="1" ht="15.75">
      <c r="B445" s="83" t="s">
        <v>98</v>
      </c>
      <c r="C445" s="84" t="s">
        <v>100</v>
      </c>
      <c r="D445" s="85" t="s">
        <v>105</v>
      </c>
      <c r="E445" s="86"/>
      <c r="F445" s="92"/>
      <c r="G445" s="88">
        <f t="shared" si="39"/>
        <v>0</v>
      </c>
    </row>
    <row r="446" spans="2:7" s="40" customFormat="1" ht="15.75">
      <c r="B446" s="83"/>
      <c r="C446" s="84"/>
      <c r="D446" s="85"/>
      <c r="E446" s="86"/>
      <c r="F446" s="92"/>
      <c r="G446" s="88"/>
    </row>
    <row r="447" spans="2:7" s="40" customFormat="1" ht="15.75">
      <c r="B447" s="138">
        <v>5</v>
      </c>
      <c r="C447" s="139" t="s">
        <v>26</v>
      </c>
      <c r="D447" s="140"/>
      <c r="E447" s="141"/>
      <c r="F447" s="142"/>
      <c r="G447" s="143"/>
    </row>
    <row r="448" spans="2:7" s="40" customFormat="1" ht="15.75">
      <c r="B448" s="83" t="s">
        <v>11</v>
      </c>
      <c r="C448" s="84" t="s">
        <v>10</v>
      </c>
      <c r="D448" s="85" t="s">
        <v>105</v>
      </c>
      <c r="E448" s="86"/>
      <c r="F448" s="92"/>
      <c r="G448" s="88">
        <f t="shared" ref="G448:G450" si="40">E448*F448</f>
        <v>0</v>
      </c>
    </row>
    <row r="449" spans="2:7" s="40" customFormat="1" ht="15.75">
      <c r="B449" s="83" t="s">
        <v>27</v>
      </c>
      <c r="C449" s="84" t="s">
        <v>180</v>
      </c>
      <c r="D449" s="85" t="s">
        <v>105</v>
      </c>
      <c r="E449" s="86"/>
      <c r="F449" s="92"/>
      <c r="G449" s="88">
        <f t="shared" si="40"/>
        <v>0</v>
      </c>
    </row>
    <row r="450" spans="2:7" s="40" customFormat="1" ht="15.75">
      <c r="B450" s="83" t="s">
        <v>92</v>
      </c>
      <c r="C450" s="84" t="s">
        <v>181</v>
      </c>
      <c r="D450" s="85" t="s">
        <v>105</v>
      </c>
      <c r="E450" s="86"/>
      <c r="F450" s="92"/>
      <c r="G450" s="88">
        <f t="shared" si="40"/>
        <v>0</v>
      </c>
    </row>
    <row r="451" spans="2:7" s="40" customFormat="1" ht="16.5" thickBot="1">
      <c r="B451" s="94"/>
      <c r="C451" s="95"/>
      <c r="D451" s="96"/>
      <c r="E451" s="97"/>
      <c r="F451" s="98"/>
      <c r="G451" s="99"/>
    </row>
    <row r="452" spans="2:7" ht="15.75" thickBot="1">
      <c r="B452" s="125"/>
      <c r="C452" s="126" t="str">
        <f>CONCATENATE("SUB TOTAL PRECIO ",C414)</f>
        <v>SUB TOTAL PRECIO ESTACIÓN REPÚBLICA</v>
      </c>
      <c r="D452" s="310"/>
      <c r="E452" s="311"/>
      <c r="F452" s="311"/>
      <c r="G452" s="127">
        <f>SUM(G417:G451)</f>
        <v>0</v>
      </c>
    </row>
    <row r="453" spans="2:7" s="17" customFormat="1" ht="73.5" customHeight="1">
      <c r="B453" s="34" t="s">
        <v>236</v>
      </c>
      <c r="C453" s="34"/>
      <c r="D453" s="16"/>
      <c r="E453" s="16"/>
      <c r="F453" s="16"/>
      <c r="G453" s="16"/>
    </row>
    <row r="454" spans="2:7" s="17" customFormat="1" ht="20.25" customHeight="1">
      <c r="B454" s="33" t="s">
        <v>233</v>
      </c>
      <c r="C454" s="33"/>
      <c r="D454" s="16"/>
      <c r="E454" s="16"/>
      <c r="F454" s="16"/>
      <c r="G454" s="16"/>
    </row>
    <row r="455" spans="2:7" s="17" customFormat="1" ht="20.25" customHeight="1">
      <c r="B455" s="33" t="s">
        <v>234</v>
      </c>
      <c r="C455" s="33"/>
      <c r="D455" s="16"/>
      <c r="E455" s="16"/>
      <c r="F455" s="16"/>
      <c r="G455" s="16"/>
    </row>
    <row r="456" spans="2:7" s="17" customFormat="1" ht="20.25" customHeight="1">
      <c r="B456" s="33" t="s">
        <v>235</v>
      </c>
      <c r="C456" s="33"/>
      <c r="D456" s="16"/>
      <c r="E456" s="16"/>
      <c r="F456" s="16"/>
      <c r="G456" s="16"/>
    </row>
    <row r="457" spans="2:7" ht="15.75">
      <c r="B457" s="43"/>
      <c r="C457" s="71"/>
      <c r="D457" s="72"/>
      <c r="E457" s="43"/>
      <c r="F457" s="45"/>
      <c r="G457" s="45"/>
    </row>
    <row r="458" spans="2:7" ht="18.75">
      <c r="B458" s="314"/>
      <c r="C458" s="314"/>
      <c r="D458" s="66"/>
      <c r="E458" s="315"/>
      <c r="F458" s="315"/>
      <c r="G458" s="67"/>
    </row>
    <row r="459" spans="2:7" ht="15.75" thickBot="1">
      <c r="B459" s="102"/>
      <c r="C459" s="136" t="s">
        <v>197</v>
      </c>
      <c r="D459" s="104"/>
      <c r="E459" s="102"/>
      <c r="F459" s="137"/>
      <c r="G459" s="137"/>
    </row>
    <row r="460" spans="2:7" s="46" customFormat="1" ht="21.75" customHeight="1" thickBot="1">
      <c r="B460" s="107" t="s">
        <v>0</v>
      </c>
      <c r="C460" s="302" t="s">
        <v>1</v>
      </c>
      <c r="D460" s="302" t="s">
        <v>2</v>
      </c>
      <c r="E460" s="304" t="s">
        <v>110</v>
      </c>
      <c r="F460" s="305"/>
      <c r="G460" s="306"/>
    </row>
    <row r="461" spans="2:7" s="46" customFormat="1" ht="16.5" thickBot="1">
      <c r="B461" s="108" t="s">
        <v>37</v>
      </c>
      <c r="C461" s="303"/>
      <c r="D461" s="303"/>
      <c r="E461" s="109" t="s">
        <v>106</v>
      </c>
      <c r="F461" s="110" t="s">
        <v>108</v>
      </c>
      <c r="G461" s="111" t="s">
        <v>109</v>
      </c>
    </row>
    <row r="462" spans="2:7" s="46" customFormat="1" ht="15.75">
      <c r="B462" s="128">
        <v>1</v>
      </c>
      <c r="C462" s="129" t="s">
        <v>19</v>
      </c>
      <c r="D462" s="130"/>
      <c r="E462" s="131"/>
      <c r="F462" s="132"/>
      <c r="G462" s="133"/>
    </row>
    <row r="463" spans="2:7" s="46" customFormat="1" ht="15.75">
      <c r="B463" s="83" t="s">
        <v>20</v>
      </c>
      <c r="C463" s="84" t="s">
        <v>186</v>
      </c>
      <c r="D463" s="85" t="s">
        <v>105</v>
      </c>
      <c r="E463" s="86"/>
      <c r="F463" s="87"/>
      <c r="G463" s="88">
        <f>E463*F463</f>
        <v>0</v>
      </c>
    </row>
    <row r="464" spans="2:7" s="46" customFormat="1" ht="15.75">
      <c r="B464" s="83" t="s">
        <v>107</v>
      </c>
      <c r="C464" s="84" t="s">
        <v>187</v>
      </c>
      <c r="D464" s="85" t="s">
        <v>105</v>
      </c>
      <c r="E464" s="86"/>
      <c r="F464" s="87"/>
      <c r="G464" s="88">
        <f>E464*F464</f>
        <v>0</v>
      </c>
    </row>
    <row r="465" spans="2:7" s="46" customFormat="1" ht="15.75">
      <c r="B465" s="83" t="s">
        <v>111</v>
      </c>
      <c r="C465" s="89" t="s">
        <v>183</v>
      </c>
      <c r="D465" s="85" t="s">
        <v>105</v>
      </c>
      <c r="E465" s="86"/>
      <c r="F465" s="87"/>
      <c r="G465" s="88">
        <f>E465*F465</f>
        <v>0</v>
      </c>
    </row>
    <row r="466" spans="2:7" s="46" customFormat="1" ht="15.75" customHeight="1">
      <c r="B466" s="90"/>
      <c r="C466" s="134"/>
      <c r="D466" s="85"/>
      <c r="E466" s="86"/>
      <c r="F466" s="92"/>
      <c r="G466" s="88"/>
    </row>
    <row r="467" spans="2:7" s="46" customFormat="1" ht="15.75">
      <c r="B467" s="138">
        <v>2</v>
      </c>
      <c r="C467" s="139" t="s">
        <v>12</v>
      </c>
      <c r="D467" s="140"/>
      <c r="E467" s="141"/>
      <c r="F467" s="142"/>
      <c r="G467" s="143"/>
    </row>
    <row r="468" spans="2:7" s="29" customFormat="1" ht="15.75">
      <c r="B468" s="90" t="s">
        <v>5</v>
      </c>
      <c r="C468" s="91" t="s">
        <v>84</v>
      </c>
      <c r="D468" s="85"/>
      <c r="E468" s="86"/>
      <c r="F468" s="92"/>
      <c r="G468" s="88"/>
    </row>
    <row r="469" spans="2:7" s="40" customFormat="1" ht="15.75">
      <c r="B469" s="83" t="s">
        <v>21</v>
      </c>
      <c r="C469" s="84" t="s">
        <v>123</v>
      </c>
      <c r="D469" s="85" t="s">
        <v>105</v>
      </c>
      <c r="E469" s="86"/>
      <c r="F469" s="92"/>
      <c r="G469" s="88">
        <f t="shared" ref="G469:G478" si="41">E469*F469</f>
        <v>0</v>
      </c>
    </row>
    <row r="470" spans="2:7" s="40" customFormat="1" ht="15.75">
      <c r="B470" s="83" t="s">
        <v>22</v>
      </c>
      <c r="C470" s="84" t="s">
        <v>124</v>
      </c>
      <c r="D470" s="85" t="s">
        <v>105</v>
      </c>
      <c r="E470" s="86"/>
      <c r="F470" s="92"/>
      <c r="G470" s="88">
        <f t="shared" si="41"/>
        <v>0</v>
      </c>
    </row>
    <row r="471" spans="2:7" s="40" customFormat="1" ht="15.75">
      <c r="B471" s="145" t="s">
        <v>103</v>
      </c>
      <c r="C471" s="146" t="s">
        <v>125</v>
      </c>
      <c r="D471" s="147" t="s">
        <v>105</v>
      </c>
      <c r="E471" s="148"/>
      <c r="F471" s="149"/>
      <c r="G471" s="150">
        <f t="shared" si="41"/>
        <v>0</v>
      </c>
    </row>
    <row r="472" spans="2:7" s="58" customFormat="1" ht="15.75">
      <c r="B472" s="83" t="s">
        <v>85</v>
      </c>
      <c r="C472" s="84" t="s">
        <v>77</v>
      </c>
      <c r="D472" s="85" t="s">
        <v>105</v>
      </c>
      <c r="E472" s="86"/>
      <c r="F472" s="92"/>
      <c r="G472" s="88">
        <f t="shared" si="41"/>
        <v>0</v>
      </c>
    </row>
    <row r="473" spans="2:7" s="58" customFormat="1" ht="15.75">
      <c r="B473" s="83" t="s">
        <v>86</v>
      </c>
      <c r="C473" s="84" t="s">
        <v>79</v>
      </c>
      <c r="D473" s="85" t="s">
        <v>105</v>
      </c>
      <c r="E473" s="86"/>
      <c r="F473" s="92"/>
      <c r="G473" s="88">
        <f t="shared" si="41"/>
        <v>0</v>
      </c>
    </row>
    <row r="474" spans="2:7" s="58" customFormat="1" ht="15.75">
      <c r="B474" s="83" t="s">
        <v>87</v>
      </c>
      <c r="C474" s="84" t="s">
        <v>78</v>
      </c>
      <c r="D474" s="85" t="s">
        <v>105</v>
      </c>
      <c r="E474" s="86"/>
      <c r="F474" s="92"/>
      <c r="G474" s="88">
        <f t="shared" si="41"/>
        <v>0</v>
      </c>
    </row>
    <row r="475" spans="2:7" s="58" customFormat="1" ht="15.75">
      <c r="B475" s="83" t="s">
        <v>88</v>
      </c>
      <c r="C475" s="84" t="s">
        <v>121</v>
      </c>
      <c r="D475" s="85" t="s">
        <v>105</v>
      </c>
      <c r="E475" s="86"/>
      <c r="F475" s="92"/>
      <c r="G475" s="88">
        <f t="shared" si="41"/>
        <v>0</v>
      </c>
    </row>
    <row r="476" spans="2:7" s="58" customFormat="1" ht="15.75">
      <c r="B476" s="83" t="s">
        <v>89</v>
      </c>
      <c r="C476" s="84" t="s">
        <v>120</v>
      </c>
      <c r="D476" s="85" t="s">
        <v>105</v>
      </c>
      <c r="E476" s="86"/>
      <c r="F476" s="92"/>
      <c r="G476" s="88">
        <f t="shared" si="41"/>
        <v>0</v>
      </c>
    </row>
    <row r="477" spans="2:7" s="58" customFormat="1" ht="15.75">
      <c r="B477" s="83" t="s">
        <v>90</v>
      </c>
      <c r="C477" s="84" t="s">
        <v>80</v>
      </c>
      <c r="D477" s="85" t="s">
        <v>105</v>
      </c>
      <c r="E477" s="86"/>
      <c r="F477" s="92"/>
      <c r="G477" s="88">
        <f t="shared" si="41"/>
        <v>0</v>
      </c>
    </row>
    <row r="478" spans="2:7" s="58" customFormat="1" ht="15.75">
      <c r="B478" s="151" t="s">
        <v>122</v>
      </c>
      <c r="C478" s="84" t="s">
        <v>132</v>
      </c>
      <c r="D478" s="85" t="s">
        <v>105</v>
      </c>
      <c r="E478" s="86"/>
      <c r="F478" s="92"/>
      <c r="G478" s="88">
        <f t="shared" si="41"/>
        <v>0</v>
      </c>
    </row>
    <row r="479" spans="2:7" s="40" customFormat="1" ht="15.75">
      <c r="B479" s="83"/>
      <c r="C479" s="135"/>
      <c r="D479" s="85"/>
      <c r="E479" s="86"/>
      <c r="F479" s="92"/>
      <c r="G479" s="88"/>
    </row>
    <row r="480" spans="2:7" s="40" customFormat="1" ht="15.75">
      <c r="B480" s="138">
        <v>3</v>
      </c>
      <c r="C480" s="139" t="s">
        <v>93</v>
      </c>
      <c r="D480" s="140"/>
      <c r="E480" s="141"/>
      <c r="F480" s="142"/>
      <c r="G480" s="143"/>
    </row>
    <row r="481" spans="2:7" s="40" customFormat="1" ht="15.75">
      <c r="B481" s="90" t="s">
        <v>7</v>
      </c>
      <c r="C481" s="91" t="s">
        <v>94</v>
      </c>
      <c r="D481" s="85"/>
      <c r="E481" s="86"/>
      <c r="F481" s="92"/>
      <c r="G481" s="88"/>
    </row>
    <row r="482" spans="2:7" s="46" customFormat="1" ht="15.75">
      <c r="B482" s="83" t="s">
        <v>23</v>
      </c>
      <c r="C482" s="84" t="s">
        <v>81</v>
      </c>
      <c r="D482" s="85" t="s">
        <v>105</v>
      </c>
      <c r="E482" s="86"/>
      <c r="F482" s="92"/>
      <c r="G482" s="88">
        <f t="shared" ref="G482:G486" si="42">E482*F482</f>
        <v>0</v>
      </c>
    </row>
    <row r="483" spans="2:7" s="40" customFormat="1" ht="15.75">
      <c r="B483" s="83" t="s">
        <v>24</v>
      </c>
      <c r="C483" s="84" t="s">
        <v>82</v>
      </c>
      <c r="D483" s="85" t="s">
        <v>105</v>
      </c>
      <c r="E483" s="86"/>
      <c r="F483" s="92"/>
      <c r="G483" s="88">
        <f t="shared" si="42"/>
        <v>0</v>
      </c>
    </row>
    <row r="484" spans="2:7" s="40" customFormat="1" ht="15.75">
      <c r="B484" s="83" t="s">
        <v>95</v>
      </c>
      <c r="C484" s="84" t="s">
        <v>83</v>
      </c>
      <c r="D484" s="85" t="s">
        <v>105</v>
      </c>
      <c r="E484" s="86"/>
      <c r="F484" s="92"/>
      <c r="G484" s="88">
        <f t="shared" si="42"/>
        <v>0</v>
      </c>
    </row>
    <row r="485" spans="2:7" s="40" customFormat="1" ht="15.75">
      <c r="B485" s="83" t="s">
        <v>96</v>
      </c>
      <c r="C485" s="84" t="s">
        <v>189</v>
      </c>
      <c r="D485" s="85" t="s">
        <v>105</v>
      </c>
      <c r="E485" s="86"/>
      <c r="F485" s="92"/>
      <c r="G485" s="88">
        <f t="shared" si="42"/>
        <v>0</v>
      </c>
    </row>
    <row r="486" spans="2:7" s="40" customFormat="1" ht="15.75">
      <c r="B486" s="83" t="s">
        <v>188</v>
      </c>
      <c r="C486" s="84" t="s">
        <v>211</v>
      </c>
      <c r="D486" s="85" t="s">
        <v>105</v>
      </c>
      <c r="E486" s="86"/>
      <c r="F486" s="92"/>
      <c r="G486" s="88">
        <f t="shared" si="42"/>
        <v>0</v>
      </c>
    </row>
    <row r="487" spans="2:7" s="40" customFormat="1" ht="15.75">
      <c r="B487" s="83"/>
      <c r="C487" s="93"/>
      <c r="D487" s="85"/>
      <c r="E487" s="86"/>
      <c r="F487" s="92"/>
      <c r="G487" s="88"/>
    </row>
    <row r="488" spans="2:7" s="40" customFormat="1" ht="15.75">
      <c r="B488" s="138">
        <v>4</v>
      </c>
      <c r="C488" s="144" t="s">
        <v>25</v>
      </c>
      <c r="D488" s="140"/>
      <c r="E488" s="141"/>
      <c r="F488" s="142"/>
      <c r="G488" s="143"/>
    </row>
    <row r="489" spans="2:7" s="40" customFormat="1" ht="15.75">
      <c r="B489" s="83" t="s">
        <v>8</v>
      </c>
      <c r="C489" s="84" t="s">
        <v>97</v>
      </c>
      <c r="D489" s="85" t="s">
        <v>105</v>
      </c>
      <c r="E489" s="86"/>
      <c r="F489" s="92"/>
      <c r="G489" s="88">
        <f t="shared" ref="G489:G492" si="43">E489*F489</f>
        <v>0</v>
      </c>
    </row>
    <row r="490" spans="2:7" s="40" customFormat="1" ht="15.75">
      <c r="B490" s="83" t="s">
        <v>9</v>
      </c>
      <c r="C490" s="84" t="s">
        <v>239</v>
      </c>
      <c r="D490" s="85" t="s">
        <v>105</v>
      </c>
      <c r="E490" s="86"/>
      <c r="F490" s="92"/>
      <c r="G490" s="88">
        <f t="shared" si="43"/>
        <v>0</v>
      </c>
    </row>
    <row r="491" spans="2:7" s="40" customFormat="1" ht="15.75">
      <c r="B491" s="83" t="s">
        <v>98</v>
      </c>
      <c r="C491" s="84" t="s">
        <v>99</v>
      </c>
      <c r="D491" s="85" t="s">
        <v>105</v>
      </c>
      <c r="E491" s="86"/>
      <c r="F491" s="92"/>
      <c r="G491" s="88">
        <f t="shared" si="43"/>
        <v>0</v>
      </c>
    </row>
    <row r="492" spans="2:7" s="40" customFormat="1" ht="15.75">
      <c r="B492" s="83" t="s">
        <v>113</v>
      </c>
      <c r="C492" s="84" t="s">
        <v>100</v>
      </c>
      <c r="D492" s="85" t="s">
        <v>105</v>
      </c>
      <c r="E492" s="86"/>
      <c r="F492" s="92"/>
      <c r="G492" s="88">
        <f t="shared" si="43"/>
        <v>0</v>
      </c>
    </row>
    <row r="493" spans="2:7" s="40" customFormat="1" ht="15.75">
      <c r="B493" s="83"/>
      <c r="C493" s="84"/>
      <c r="D493" s="85"/>
      <c r="E493" s="86"/>
      <c r="F493" s="92"/>
      <c r="G493" s="88"/>
    </row>
    <row r="494" spans="2:7" s="40" customFormat="1" ht="15.75">
      <c r="B494" s="138">
        <v>5</v>
      </c>
      <c r="C494" s="139" t="s">
        <v>26</v>
      </c>
      <c r="D494" s="140"/>
      <c r="E494" s="141"/>
      <c r="F494" s="142"/>
      <c r="G494" s="143"/>
    </row>
    <row r="495" spans="2:7" s="40" customFormat="1" ht="15.75">
      <c r="B495" s="83" t="s">
        <v>11</v>
      </c>
      <c r="C495" s="84" t="s">
        <v>10</v>
      </c>
      <c r="D495" s="85" t="s">
        <v>105</v>
      </c>
      <c r="E495" s="86"/>
      <c r="F495" s="92"/>
      <c r="G495" s="88">
        <f t="shared" ref="G495:G497" si="44">E495*F495</f>
        <v>0</v>
      </c>
    </row>
    <row r="496" spans="2:7" s="40" customFormat="1" ht="15.75">
      <c r="B496" s="83" t="s">
        <v>27</v>
      </c>
      <c r="C496" s="84" t="s">
        <v>180</v>
      </c>
      <c r="D496" s="85" t="s">
        <v>105</v>
      </c>
      <c r="E496" s="86"/>
      <c r="F496" s="92"/>
      <c r="G496" s="88">
        <f t="shared" si="44"/>
        <v>0</v>
      </c>
    </row>
    <row r="497" spans="2:7" s="40" customFormat="1" ht="15.75">
      <c r="B497" s="83" t="s">
        <v>92</v>
      </c>
      <c r="C497" s="84" t="s">
        <v>181</v>
      </c>
      <c r="D497" s="85" t="s">
        <v>105</v>
      </c>
      <c r="E497" s="86"/>
      <c r="F497" s="92"/>
      <c r="G497" s="88">
        <f t="shared" si="44"/>
        <v>0</v>
      </c>
    </row>
    <row r="498" spans="2:7" s="40" customFormat="1" ht="16.5" thickBot="1">
      <c r="B498" s="94"/>
      <c r="C498" s="95"/>
      <c r="D498" s="96"/>
      <c r="E498" s="97"/>
      <c r="F498" s="98"/>
      <c r="G498" s="99"/>
    </row>
    <row r="499" spans="2:7" ht="15.75" thickBot="1">
      <c r="B499" s="125"/>
      <c r="C499" s="126" t="str">
        <f>CONCATENATE("SUB TOTAL PRECIO ",C459)</f>
        <v>SUB TOTAL PRECIO ESTACIÓN LOS HÉROES L1</v>
      </c>
      <c r="D499" s="310"/>
      <c r="E499" s="311"/>
      <c r="F499" s="311"/>
      <c r="G499" s="127">
        <f>SUM(G462:G498)</f>
        <v>0</v>
      </c>
    </row>
    <row r="500" spans="2:7" s="17" customFormat="1" ht="73.5" customHeight="1">
      <c r="B500" s="34" t="s">
        <v>236</v>
      </c>
      <c r="C500" s="34"/>
      <c r="D500" s="16"/>
      <c r="E500" s="16"/>
      <c r="F500" s="16"/>
      <c r="G500" s="16"/>
    </row>
    <row r="501" spans="2:7" s="17" customFormat="1" ht="20.25" customHeight="1">
      <c r="B501" s="33" t="s">
        <v>233</v>
      </c>
      <c r="C501" s="33"/>
      <c r="D501" s="16"/>
      <c r="E501" s="16"/>
      <c r="F501" s="16"/>
      <c r="G501" s="16"/>
    </row>
    <row r="502" spans="2:7" s="17" customFormat="1" ht="20.25" customHeight="1">
      <c r="B502" s="33" t="s">
        <v>234</v>
      </c>
      <c r="C502" s="33"/>
      <c r="D502" s="16"/>
      <c r="E502" s="16"/>
      <c r="F502" s="16"/>
      <c r="G502" s="16"/>
    </row>
    <row r="503" spans="2:7" s="17" customFormat="1" ht="20.25" customHeight="1">
      <c r="B503" s="33" t="s">
        <v>235</v>
      </c>
      <c r="C503" s="33"/>
      <c r="D503" s="16"/>
      <c r="E503" s="16"/>
      <c r="F503" s="16"/>
      <c r="G503" s="16"/>
    </row>
    <row r="506" spans="2:7" ht="15.75" thickBot="1">
      <c r="B506" s="102"/>
      <c r="C506" s="136" t="s">
        <v>198</v>
      </c>
      <c r="D506" s="104"/>
      <c r="E506" s="102"/>
      <c r="F506" s="137"/>
      <c r="G506" s="137"/>
    </row>
    <row r="507" spans="2:7" s="46" customFormat="1" ht="21.75" customHeight="1" thickBot="1">
      <c r="B507" s="107" t="s">
        <v>0</v>
      </c>
      <c r="C507" s="302" t="s">
        <v>1</v>
      </c>
      <c r="D507" s="302" t="s">
        <v>2</v>
      </c>
      <c r="E507" s="304" t="s">
        <v>110</v>
      </c>
      <c r="F507" s="305"/>
      <c r="G507" s="306"/>
    </row>
    <row r="508" spans="2:7" s="46" customFormat="1" ht="16.5" thickBot="1">
      <c r="B508" s="108" t="s">
        <v>38</v>
      </c>
      <c r="C508" s="303"/>
      <c r="D508" s="303"/>
      <c r="E508" s="109" t="s">
        <v>106</v>
      </c>
      <c r="F508" s="110" t="s">
        <v>108</v>
      </c>
      <c r="G508" s="111" t="s">
        <v>109</v>
      </c>
    </row>
    <row r="509" spans="2:7" s="46" customFormat="1" ht="15.75">
      <c r="B509" s="128">
        <v>1</v>
      </c>
      <c r="C509" s="129" t="s">
        <v>19</v>
      </c>
      <c r="D509" s="130"/>
      <c r="E509" s="131"/>
      <c r="F509" s="132"/>
      <c r="G509" s="133"/>
    </row>
    <row r="510" spans="2:7" s="46" customFormat="1" ht="15.75">
      <c r="B510" s="83" t="s">
        <v>20</v>
      </c>
      <c r="C510" s="84" t="s">
        <v>186</v>
      </c>
      <c r="D510" s="85" t="s">
        <v>105</v>
      </c>
      <c r="E510" s="86"/>
      <c r="F510" s="87"/>
      <c r="G510" s="88">
        <f>E510*F510</f>
        <v>0</v>
      </c>
    </row>
    <row r="511" spans="2:7" s="46" customFormat="1" ht="15.75">
      <c r="B511" s="83" t="s">
        <v>107</v>
      </c>
      <c r="C511" s="84" t="s">
        <v>187</v>
      </c>
      <c r="D511" s="85" t="s">
        <v>105</v>
      </c>
      <c r="E511" s="86"/>
      <c r="F511" s="87"/>
      <c r="G511" s="88">
        <f>E511*F511</f>
        <v>0</v>
      </c>
    </row>
    <row r="512" spans="2:7" s="46" customFormat="1" ht="15.75">
      <c r="B512" s="83" t="s">
        <v>111</v>
      </c>
      <c r="C512" s="89" t="s">
        <v>183</v>
      </c>
      <c r="D512" s="85" t="s">
        <v>105</v>
      </c>
      <c r="E512" s="86"/>
      <c r="F512" s="87"/>
      <c r="G512" s="88">
        <f>E512*F512</f>
        <v>0</v>
      </c>
    </row>
    <row r="513" spans="2:7" s="46" customFormat="1" ht="15.75" customHeight="1">
      <c r="B513" s="90"/>
      <c r="C513" s="134"/>
      <c r="D513" s="85"/>
      <c r="E513" s="86"/>
      <c r="F513" s="92"/>
      <c r="G513" s="88"/>
    </row>
    <row r="514" spans="2:7" s="46" customFormat="1" ht="15.75">
      <c r="B514" s="138">
        <v>2</v>
      </c>
      <c r="C514" s="139" t="s">
        <v>12</v>
      </c>
      <c r="D514" s="140"/>
      <c r="E514" s="141"/>
      <c r="F514" s="142"/>
      <c r="G514" s="143"/>
    </row>
    <row r="515" spans="2:7" s="29" customFormat="1" ht="15.75">
      <c r="B515" s="90" t="s">
        <v>5</v>
      </c>
      <c r="C515" s="91" t="s">
        <v>84</v>
      </c>
      <c r="D515" s="85"/>
      <c r="E515" s="86"/>
      <c r="F515" s="92"/>
      <c r="G515" s="88"/>
    </row>
    <row r="516" spans="2:7" s="40" customFormat="1" ht="15.75">
      <c r="B516" s="83" t="s">
        <v>21</v>
      </c>
      <c r="C516" s="84" t="s">
        <v>123</v>
      </c>
      <c r="D516" s="85" t="s">
        <v>105</v>
      </c>
      <c r="E516" s="86"/>
      <c r="F516" s="92"/>
      <c r="G516" s="88">
        <f t="shared" ref="G516:G524" si="45">E516*F516</f>
        <v>0</v>
      </c>
    </row>
    <row r="517" spans="2:7" s="40" customFormat="1" ht="15.75">
      <c r="B517" s="83" t="s">
        <v>22</v>
      </c>
      <c r="C517" s="84" t="s">
        <v>124</v>
      </c>
      <c r="D517" s="85" t="s">
        <v>105</v>
      </c>
      <c r="E517" s="86"/>
      <c r="F517" s="92"/>
      <c r="G517" s="88">
        <f t="shared" si="45"/>
        <v>0</v>
      </c>
    </row>
    <row r="518" spans="2:7" s="58" customFormat="1" ht="15.75">
      <c r="B518" s="83" t="s">
        <v>103</v>
      </c>
      <c r="C518" s="84" t="s">
        <v>77</v>
      </c>
      <c r="D518" s="85" t="s">
        <v>105</v>
      </c>
      <c r="E518" s="86"/>
      <c r="F518" s="92"/>
      <c r="G518" s="88">
        <f t="shared" si="45"/>
        <v>0</v>
      </c>
    </row>
    <row r="519" spans="2:7" s="58" customFormat="1" ht="15.75">
      <c r="B519" s="83" t="s">
        <v>85</v>
      </c>
      <c r="C519" s="84" t="s">
        <v>79</v>
      </c>
      <c r="D519" s="85" t="s">
        <v>105</v>
      </c>
      <c r="E519" s="86"/>
      <c r="F519" s="92"/>
      <c r="G519" s="88">
        <f t="shared" si="45"/>
        <v>0</v>
      </c>
    </row>
    <row r="520" spans="2:7" s="58" customFormat="1" ht="15.75">
      <c r="B520" s="83" t="s">
        <v>86</v>
      </c>
      <c r="C520" s="84" t="s">
        <v>78</v>
      </c>
      <c r="D520" s="85" t="s">
        <v>105</v>
      </c>
      <c r="E520" s="86"/>
      <c r="F520" s="92"/>
      <c r="G520" s="88">
        <f t="shared" si="45"/>
        <v>0</v>
      </c>
    </row>
    <row r="521" spans="2:7" s="58" customFormat="1" ht="15.75">
      <c r="B521" s="83" t="s">
        <v>87</v>
      </c>
      <c r="C521" s="84" t="s">
        <v>121</v>
      </c>
      <c r="D521" s="85" t="s">
        <v>105</v>
      </c>
      <c r="E521" s="86"/>
      <c r="F521" s="92"/>
      <c r="G521" s="88">
        <f t="shared" si="45"/>
        <v>0</v>
      </c>
    </row>
    <row r="522" spans="2:7" s="58" customFormat="1" ht="15.75">
      <c r="B522" s="83" t="s">
        <v>88</v>
      </c>
      <c r="C522" s="84" t="s">
        <v>120</v>
      </c>
      <c r="D522" s="85" t="s">
        <v>105</v>
      </c>
      <c r="E522" s="86"/>
      <c r="F522" s="92"/>
      <c r="G522" s="88">
        <f t="shared" si="45"/>
        <v>0</v>
      </c>
    </row>
    <row r="523" spans="2:7" s="58" customFormat="1" ht="15.75">
      <c r="B523" s="83" t="s">
        <v>89</v>
      </c>
      <c r="C523" s="84" t="s">
        <v>80</v>
      </c>
      <c r="D523" s="85" t="s">
        <v>105</v>
      </c>
      <c r="E523" s="86"/>
      <c r="F523" s="92"/>
      <c r="G523" s="88">
        <f t="shared" si="45"/>
        <v>0</v>
      </c>
    </row>
    <row r="524" spans="2:7" s="58" customFormat="1" ht="15.75">
      <c r="B524" s="83" t="s">
        <v>90</v>
      </c>
      <c r="C524" s="84" t="s">
        <v>132</v>
      </c>
      <c r="D524" s="85" t="s">
        <v>105</v>
      </c>
      <c r="E524" s="86"/>
      <c r="F524" s="92"/>
      <c r="G524" s="88">
        <f t="shared" si="45"/>
        <v>0</v>
      </c>
    </row>
    <row r="525" spans="2:7" s="40" customFormat="1" ht="15.75">
      <c r="B525" s="83"/>
      <c r="C525" s="135"/>
      <c r="D525" s="85"/>
      <c r="E525" s="86"/>
      <c r="F525" s="92"/>
      <c r="G525" s="88"/>
    </row>
    <row r="526" spans="2:7" s="40" customFormat="1" ht="15.75">
      <c r="B526" s="138">
        <v>3</v>
      </c>
      <c r="C526" s="139" t="s">
        <v>93</v>
      </c>
      <c r="D526" s="140"/>
      <c r="E526" s="141"/>
      <c r="F526" s="142"/>
      <c r="G526" s="143"/>
    </row>
    <row r="527" spans="2:7" s="40" customFormat="1" ht="15.75">
      <c r="B527" s="90" t="s">
        <v>7</v>
      </c>
      <c r="C527" s="91" t="s">
        <v>94</v>
      </c>
      <c r="D527" s="85"/>
      <c r="E527" s="86"/>
      <c r="F527" s="92"/>
      <c r="G527" s="88"/>
    </row>
    <row r="528" spans="2:7" s="46" customFormat="1" ht="15.75">
      <c r="B528" s="83" t="s">
        <v>23</v>
      </c>
      <c r="C528" s="84" t="s">
        <v>81</v>
      </c>
      <c r="D528" s="85" t="s">
        <v>105</v>
      </c>
      <c r="E528" s="86"/>
      <c r="F528" s="92"/>
      <c r="G528" s="88">
        <f t="shared" ref="G528:G532" si="46">E528*F528</f>
        <v>0</v>
      </c>
    </row>
    <row r="529" spans="2:7" s="40" customFormat="1" ht="15.75">
      <c r="B529" s="83" t="s">
        <v>24</v>
      </c>
      <c r="C529" s="84" t="s">
        <v>82</v>
      </c>
      <c r="D529" s="85" t="s">
        <v>105</v>
      </c>
      <c r="E529" s="86"/>
      <c r="F529" s="92"/>
      <c r="G529" s="88">
        <f t="shared" si="46"/>
        <v>0</v>
      </c>
    </row>
    <row r="530" spans="2:7" s="40" customFormat="1" ht="15.75">
      <c r="B530" s="83" t="s">
        <v>95</v>
      </c>
      <c r="C530" s="84" t="s">
        <v>83</v>
      </c>
      <c r="D530" s="85" t="s">
        <v>105</v>
      </c>
      <c r="E530" s="86"/>
      <c r="F530" s="92"/>
      <c r="G530" s="88">
        <f t="shared" si="46"/>
        <v>0</v>
      </c>
    </row>
    <row r="531" spans="2:7" s="40" customFormat="1" ht="15.75">
      <c r="B531" s="83" t="s">
        <v>96</v>
      </c>
      <c r="C531" s="84" t="s">
        <v>189</v>
      </c>
      <c r="D531" s="85" t="s">
        <v>105</v>
      </c>
      <c r="E531" s="86"/>
      <c r="F531" s="92"/>
      <c r="G531" s="88">
        <f t="shared" si="46"/>
        <v>0</v>
      </c>
    </row>
    <row r="532" spans="2:7" s="40" customFormat="1" ht="15.75">
      <c r="B532" s="83" t="s">
        <v>188</v>
      </c>
      <c r="C532" s="84" t="s">
        <v>211</v>
      </c>
      <c r="D532" s="85" t="s">
        <v>105</v>
      </c>
      <c r="E532" s="86"/>
      <c r="F532" s="92"/>
      <c r="G532" s="88">
        <f t="shared" si="46"/>
        <v>0</v>
      </c>
    </row>
    <row r="533" spans="2:7" s="40" customFormat="1" ht="15.75">
      <c r="B533" s="83"/>
      <c r="C533" s="93"/>
      <c r="D533" s="85"/>
      <c r="E533" s="86"/>
      <c r="F533" s="92"/>
      <c r="G533" s="88"/>
    </row>
    <row r="534" spans="2:7" s="40" customFormat="1" ht="15.75">
      <c r="B534" s="138">
        <v>4</v>
      </c>
      <c r="C534" s="144" t="s">
        <v>25</v>
      </c>
      <c r="D534" s="140"/>
      <c r="E534" s="141"/>
      <c r="F534" s="142"/>
      <c r="G534" s="143"/>
    </row>
    <row r="535" spans="2:7" s="40" customFormat="1" ht="15.75">
      <c r="B535" s="83" t="s">
        <v>8</v>
      </c>
      <c r="C535" s="84" t="s">
        <v>97</v>
      </c>
      <c r="D535" s="85" t="s">
        <v>105</v>
      </c>
      <c r="E535" s="86"/>
      <c r="F535" s="92"/>
      <c r="G535" s="88">
        <f t="shared" ref="G535:G537" si="47">E535*F535</f>
        <v>0</v>
      </c>
    </row>
    <row r="536" spans="2:7" s="40" customFormat="1" ht="15.75">
      <c r="B536" s="83" t="s">
        <v>9</v>
      </c>
      <c r="C536" s="84" t="s">
        <v>99</v>
      </c>
      <c r="D536" s="85" t="s">
        <v>105</v>
      </c>
      <c r="E536" s="86"/>
      <c r="F536" s="92"/>
      <c r="G536" s="88">
        <f t="shared" si="47"/>
        <v>0</v>
      </c>
    </row>
    <row r="537" spans="2:7" s="40" customFormat="1" ht="15.75">
      <c r="B537" s="83" t="s">
        <v>98</v>
      </c>
      <c r="C537" s="84" t="s">
        <v>100</v>
      </c>
      <c r="D537" s="85" t="s">
        <v>105</v>
      </c>
      <c r="E537" s="86"/>
      <c r="F537" s="92"/>
      <c r="G537" s="88">
        <f t="shared" si="47"/>
        <v>0</v>
      </c>
    </row>
    <row r="538" spans="2:7" s="40" customFormat="1" ht="15.75">
      <c r="B538" s="83"/>
      <c r="C538" s="84"/>
      <c r="D538" s="85"/>
      <c r="E538" s="86"/>
      <c r="F538" s="92"/>
      <c r="G538" s="88"/>
    </row>
    <row r="539" spans="2:7" s="40" customFormat="1" ht="15.75">
      <c r="B539" s="138">
        <v>5</v>
      </c>
      <c r="C539" s="139" t="s">
        <v>26</v>
      </c>
      <c r="D539" s="140"/>
      <c r="E539" s="141"/>
      <c r="F539" s="142"/>
      <c r="G539" s="143"/>
    </row>
    <row r="540" spans="2:7" s="40" customFormat="1" ht="15.75">
      <c r="B540" s="83" t="s">
        <v>11</v>
      </c>
      <c r="C540" s="84" t="s">
        <v>10</v>
      </c>
      <c r="D540" s="85" t="s">
        <v>105</v>
      </c>
      <c r="E540" s="86"/>
      <c r="F540" s="92"/>
      <c r="G540" s="88">
        <f t="shared" ref="G540:G542" si="48">E540*F540</f>
        <v>0</v>
      </c>
    </row>
    <row r="541" spans="2:7" s="40" customFormat="1" ht="15.75">
      <c r="B541" s="83" t="s">
        <v>27</v>
      </c>
      <c r="C541" s="84" t="s">
        <v>180</v>
      </c>
      <c r="D541" s="85" t="s">
        <v>105</v>
      </c>
      <c r="E541" s="86"/>
      <c r="F541" s="92"/>
      <c r="G541" s="88">
        <f t="shared" si="48"/>
        <v>0</v>
      </c>
    </row>
    <row r="542" spans="2:7" s="40" customFormat="1" ht="15.75">
      <c r="B542" s="83" t="s">
        <v>92</v>
      </c>
      <c r="C542" s="84" t="s">
        <v>181</v>
      </c>
      <c r="D542" s="85" t="s">
        <v>105</v>
      </c>
      <c r="E542" s="86"/>
      <c r="F542" s="92"/>
      <c r="G542" s="88">
        <f t="shared" si="48"/>
        <v>0</v>
      </c>
    </row>
    <row r="543" spans="2:7" s="40" customFormat="1" ht="16.5" thickBot="1">
      <c r="B543" s="94"/>
      <c r="C543" s="95"/>
      <c r="D543" s="96"/>
      <c r="E543" s="97"/>
      <c r="F543" s="98"/>
      <c r="G543" s="99"/>
    </row>
    <row r="544" spans="2:7" ht="15.75" thickBot="1">
      <c r="B544" s="125"/>
      <c r="C544" s="126" t="str">
        <f>CONCATENATE("SUB TOTAL PRECIO ",C506)</f>
        <v>SUB TOTAL PRECIO ESTACIÓN LA MONEDA</v>
      </c>
      <c r="D544" s="310"/>
      <c r="E544" s="311"/>
      <c r="F544" s="311"/>
      <c r="G544" s="127">
        <f>SUM(G509:G543)</f>
        <v>0</v>
      </c>
    </row>
    <row r="545" spans="2:7" s="17" customFormat="1" ht="73.5" customHeight="1">
      <c r="B545" s="34" t="s">
        <v>236</v>
      </c>
      <c r="C545" s="34"/>
      <c r="D545" s="16"/>
      <c r="E545" s="16"/>
      <c r="F545" s="16"/>
      <c r="G545" s="16"/>
    </row>
    <row r="546" spans="2:7" s="17" customFormat="1" ht="20.25" customHeight="1">
      <c r="B546" s="33" t="s">
        <v>233</v>
      </c>
      <c r="C546" s="33"/>
      <c r="D546" s="16"/>
      <c r="E546" s="16"/>
      <c r="F546" s="16"/>
      <c r="G546" s="16"/>
    </row>
    <row r="547" spans="2:7" s="17" customFormat="1" ht="20.25" customHeight="1">
      <c r="B547" s="33" t="s">
        <v>234</v>
      </c>
      <c r="C547" s="33"/>
      <c r="D547" s="16"/>
      <c r="E547" s="16"/>
      <c r="F547" s="16"/>
      <c r="G547" s="16"/>
    </row>
    <row r="548" spans="2:7" s="17" customFormat="1" ht="20.25" customHeight="1">
      <c r="B548" s="33" t="s">
        <v>235</v>
      </c>
      <c r="C548" s="33"/>
      <c r="D548" s="16"/>
      <c r="E548" s="16"/>
      <c r="F548" s="16"/>
      <c r="G548" s="16"/>
    </row>
    <row r="550" spans="2:7" ht="15.75">
      <c r="B550" s="43"/>
      <c r="C550" s="71"/>
      <c r="D550" s="72"/>
      <c r="E550" s="43"/>
      <c r="F550" s="45"/>
      <c r="G550" s="45"/>
    </row>
    <row r="551" spans="2:7" ht="15.75" thickBot="1">
      <c r="B551" s="102"/>
      <c r="C551" s="136" t="s">
        <v>199</v>
      </c>
      <c r="D551" s="104"/>
      <c r="E551" s="102"/>
      <c r="F551" s="137"/>
      <c r="G551" s="137"/>
    </row>
    <row r="552" spans="2:7" s="46" customFormat="1" ht="21.75" customHeight="1" thickBot="1">
      <c r="B552" s="107" t="s">
        <v>0</v>
      </c>
      <c r="C552" s="302" t="s">
        <v>1</v>
      </c>
      <c r="D552" s="302" t="s">
        <v>2</v>
      </c>
      <c r="E552" s="304" t="s">
        <v>110</v>
      </c>
      <c r="F552" s="305"/>
      <c r="G552" s="306"/>
    </row>
    <row r="553" spans="2:7" s="46" customFormat="1" ht="16.5" thickBot="1">
      <c r="B553" s="108" t="s">
        <v>39</v>
      </c>
      <c r="C553" s="303"/>
      <c r="D553" s="303"/>
      <c r="E553" s="109" t="s">
        <v>106</v>
      </c>
      <c r="F553" s="110" t="s">
        <v>108</v>
      </c>
      <c r="G553" s="111" t="s">
        <v>109</v>
      </c>
    </row>
    <row r="554" spans="2:7" s="46" customFormat="1" ht="15.75">
      <c r="B554" s="128">
        <v>1</v>
      </c>
      <c r="C554" s="129" t="s">
        <v>19</v>
      </c>
      <c r="D554" s="130"/>
      <c r="E554" s="131"/>
      <c r="F554" s="132"/>
      <c r="G554" s="133"/>
    </row>
    <row r="555" spans="2:7" s="46" customFormat="1" ht="15.75">
      <c r="B555" s="83" t="s">
        <v>20</v>
      </c>
      <c r="C555" s="84" t="s">
        <v>186</v>
      </c>
      <c r="D555" s="85" t="s">
        <v>105</v>
      </c>
      <c r="E555" s="86"/>
      <c r="F555" s="87"/>
      <c r="G555" s="88">
        <f>E555*F555</f>
        <v>0</v>
      </c>
    </row>
    <row r="556" spans="2:7" s="46" customFormat="1" ht="15.75">
      <c r="B556" s="83" t="s">
        <v>107</v>
      </c>
      <c r="C556" s="84" t="s">
        <v>187</v>
      </c>
      <c r="D556" s="85" t="s">
        <v>105</v>
      </c>
      <c r="E556" s="86"/>
      <c r="F556" s="87"/>
      <c r="G556" s="88">
        <f>E556*F556</f>
        <v>0</v>
      </c>
    </row>
    <row r="557" spans="2:7" s="46" customFormat="1" ht="15.75">
      <c r="B557" s="83" t="s">
        <v>111</v>
      </c>
      <c r="C557" s="89" t="s">
        <v>183</v>
      </c>
      <c r="D557" s="85" t="s">
        <v>105</v>
      </c>
      <c r="E557" s="86"/>
      <c r="F557" s="87"/>
      <c r="G557" s="88">
        <f>E557*F557</f>
        <v>0</v>
      </c>
    </row>
    <row r="558" spans="2:7" s="46" customFormat="1" ht="15.75" customHeight="1">
      <c r="B558" s="90"/>
      <c r="C558" s="134"/>
      <c r="D558" s="85"/>
      <c r="E558" s="86"/>
      <c r="F558" s="92"/>
      <c r="G558" s="88"/>
    </row>
    <row r="559" spans="2:7" s="46" customFormat="1" ht="15.75">
      <c r="B559" s="138">
        <v>2</v>
      </c>
      <c r="C559" s="139" t="s">
        <v>12</v>
      </c>
      <c r="D559" s="140"/>
      <c r="E559" s="141"/>
      <c r="F559" s="142"/>
      <c r="G559" s="143"/>
    </row>
    <row r="560" spans="2:7" s="29" customFormat="1" ht="15.75">
      <c r="B560" s="90" t="s">
        <v>5</v>
      </c>
      <c r="C560" s="91" t="s">
        <v>84</v>
      </c>
      <c r="D560" s="85"/>
      <c r="E560" s="86"/>
      <c r="F560" s="92"/>
      <c r="G560" s="88"/>
    </row>
    <row r="561" spans="2:7" s="40" customFormat="1" ht="15.75">
      <c r="B561" s="83" t="s">
        <v>21</v>
      </c>
      <c r="C561" s="84" t="s">
        <v>123</v>
      </c>
      <c r="D561" s="85" t="s">
        <v>105</v>
      </c>
      <c r="E561" s="86"/>
      <c r="F561" s="92"/>
      <c r="G561" s="88">
        <f t="shared" ref="G561:G570" si="49">E561*F561</f>
        <v>0</v>
      </c>
    </row>
    <row r="562" spans="2:7" s="40" customFormat="1" ht="15.75">
      <c r="B562" s="83" t="s">
        <v>22</v>
      </c>
      <c r="C562" s="84" t="s">
        <v>124</v>
      </c>
      <c r="D562" s="85" t="s">
        <v>105</v>
      </c>
      <c r="E562" s="86"/>
      <c r="F562" s="92"/>
      <c r="G562" s="88">
        <f t="shared" si="49"/>
        <v>0</v>
      </c>
    </row>
    <row r="563" spans="2:7" s="40" customFormat="1" ht="15.75">
      <c r="B563" s="145" t="s">
        <v>103</v>
      </c>
      <c r="C563" s="146" t="s">
        <v>125</v>
      </c>
      <c r="D563" s="147" t="s">
        <v>105</v>
      </c>
      <c r="E563" s="148"/>
      <c r="F563" s="149"/>
      <c r="G563" s="150">
        <f t="shared" si="49"/>
        <v>0</v>
      </c>
    </row>
    <row r="564" spans="2:7" s="58" customFormat="1" ht="15.75">
      <c r="B564" s="83" t="s">
        <v>85</v>
      </c>
      <c r="C564" s="84" t="s">
        <v>77</v>
      </c>
      <c r="D564" s="85" t="s">
        <v>105</v>
      </c>
      <c r="E564" s="86"/>
      <c r="F564" s="92"/>
      <c r="G564" s="88">
        <f t="shared" si="49"/>
        <v>0</v>
      </c>
    </row>
    <row r="565" spans="2:7" s="58" customFormat="1" ht="15.75">
      <c r="B565" s="83" t="s">
        <v>86</v>
      </c>
      <c r="C565" s="84" t="s">
        <v>79</v>
      </c>
      <c r="D565" s="85" t="s">
        <v>105</v>
      </c>
      <c r="E565" s="86"/>
      <c r="F565" s="92"/>
      <c r="G565" s="88">
        <f t="shared" si="49"/>
        <v>0</v>
      </c>
    </row>
    <row r="566" spans="2:7" s="58" customFormat="1" ht="15.75">
      <c r="B566" s="83" t="s">
        <v>87</v>
      </c>
      <c r="C566" s="84" t="s">
        <v>78</v>
      </c>
      <c r="D566" s="85" t="s">
        <v>105</v>
      </c>
      <c r="E566" s="86"/>
      <c r="F566" s="92"/>
      <c r="G566" s="88">
        <f t="shared" si="49"/>
        <v>0</v>
      </c>
    </row>
    <row r="567" spans="2:7" s="58" customFormat="1" ht="15.75">
      <c r="B567" s="83" t="s">
        <v>88</v>
      </c>
      <c r="C567" s="84" t="s">
        <v>121</v>
      </c>
      <c r="D567" s="85" t="s">
        <v>105</v>
      </c>
      <c r="E567" s="86"/>
      <c r="F567" s="92"/>
      <c r="G567" s="88">
        <f t="shared" si="49"/>
        <v>0</v>
      </c>
    </row>
    <row r="568" spans="2:7" s="58" customFormat="1" ht="15.75">
      <c r="B568" s="83" t="s">
        <v>89</v>
      </c>
      <c r="C568" s="84" t="s">
        <v>120</v>
      </c>
      <c r="D568" s="85" t="s">
        <v>105</v>
      </c>
      <c r="E568" s="86"/>
      <c r="F568" s="92"/>
      <c r="G568" s="88">
        <f t="shared" si="49"/>
        <v>0</v>
      </c>
    </row>
    <row r="569" spans="2:7" s="58" customFormat="1" ht="15.75">
      <c r="B569" s="83" t="s">
        <v>90</v>
      </c>
      <c r="C569" s="84" t="s">
        <v>80</v>
      </c>
      <c r="D569" s="85" t="s">
        <v>105</v>
      </c>
      <c r="E569" s="86"/>
      <c r="F569" s="92"/>
      <c r="G569" s="88">
        <f t="shared" si="49"/>
        <v>0</v>
      </c>
    </row>
    <row r="570" spans="2:7" s="58" customFormat="1" ht="15.75">
      <c r="B570" s="151" t="s">
        <v>122</v>
      </c>
      <c r="C570" s="84" t="s">
        <v>132</v>
      </c>
      <c r="D570" s="85" t="s">
        <v>105</v>
      </c>
      <c r="E570" s="86"/>
      <c r="F570" s="92"/>
      <c r="G570" s="88">
        <f t="shared" si="49"/>
        <v>0</v>
      </c>
    </row>
    <row r="571" spans="2:7" s="40" customFormat="1" ht="15.75">
      <c r="B571" s="83"/>
      <c r="C571" s="135"/>
      <c r="D571" s="85"/>
      <c r="E571" s="86"/>
      <c r="F571" s="92"/>
      <c r="G571" s="88"/>
    </row>
    <row r="572" spans="2:7" s="40" customFormat="1" ht="15.75">
      <c r="B572" s="138">
        <v>3</v>
      </c>
      <c r="C572" s="139" t="s">
        <v>93</v>
      </c>
      <c r="D572" s="140"/>
      <c r="E572" s="141"/>
      <c r="F572" s="142"/>
      <c r="G572" s="143"/>
    </row>
    <row r="573" spans="2:7" s="40" customFormat="1" ht="15.75">
      <c r="B573" s="90" t="s">
        <v>7</v>
      </c>
      <c r="C573" s="91" t="s">
        <v>94</v>
      </c>
      <c r="D573" s="85"/>
      <c r="E573" s="86"/>
      <c r="F573" s="92"/>
      <c r="G573" s="88"/>
    </row>
    <row r="574" spans="2:7" s="46" customFormat="1" ht="15.75">
      <c r="B574" s="83" t="s">
        <v>23</v>
      </c>
      <c r="C574" s="84" t="s">
        <v>81</v>
      </c>
      <c r="D574" s="85" t="s">
        <v>105</v>
      </c>
      <c r="E574" s="86"/>
      <c r="F574" s="92"/>
      <c r="G574" s="88">
        <f t="shared" ref="G574:G578" si="50">E574*F574</f>
        <v>0</v>
      </c>
    </row>
    <row r="575" spans="2:7" s="40" customFormat="1" ht="15.75">
      <c r="B575" s="83" t="s">
        <v>24</v>
      </c>
      <c r="C575" s="84" t="s">
        <v>82</v>
      </c>
      <c r="D575" s="85" t="s">
        <v>105</v>
      </c>
      <c r="E575" s="86"/>
      <c r="F575" s="92"/>
      <c r="G575" s="88">
        <f t="shared" si="50"/>
        <v>0</v>
      </c>
    </row>
    <row r="576" spans="2:7" s="40" customFormat="1" ht="15.75">
      <c r="B576" s="83" t="s">
        <v>95</v>
      </c>
      <c r="C576" s="84" t="s">
        <v>83</v>
      </c>
      <c r="D576" s="85" t="s">
        <v>105</v>
      </c>
      <c r="E576" s="86"/>
      <c r="F576" s="92"/>
      <c r="G576" s="88">
        <f t="shared" si="50"/>
        <v>0</v>
      </c>
    </row>
    <row r="577" spans="2:7" s="40" customFormat="1" ht="15.75">
      <c r="B577" s="83" t="s">
        <v>96</v>
      </c>
      <c r="C577" s="84" t="s">
        <v>189</v>
      </c>
      <c r="D577" s="85" t="s">
        <v>105</v>
      </c>
      <c r="E577" s="86"/>
      <c r="F577" s="92"/>
      <c r="G577" s="88">
        <f t="shared" si="50"/>
        <v>0</v>
      </c>
    </row>
    <row r="578" spans="2:7" s="40" customFormat="1" ht="15.75">
      <c r="B578" s="83" t="s">
        <v>188</v>
      </c>
      <c r="C578" s="84" t="s">
        <v>211</v>
      </c>
      <c r="D578" s="85" t="s">
        <v>105</v>
      </c>
      <c r="E578" s="86"/>
      <c r="F578" s="92"/>
      <c r="G578" s="88">
        <f t="shared" si="50"/>
        <v>0</v>
      </c>
    </row>
    <row r="579" spans="2:7" s="40" customFormat="1" ht="15.75">
      <c r="B579" s="83"/>
      <c r="C579" s="93"/>
      <c r="D579" s="85"/>
      <c r="E579" s="86"/>
      <c r="F579" s="92"/>
      <c r="G579" s="88"/>
    </row>
    <row r="580" spans="2:7" s="40" customFormat="1" ht="15.75">
      <c r="B580" s="138">
        <v>4</v>
      </c>
      <c r="C580" s="144" t="s">
        <v>25</v>
      </c>
      <c r="D580" s="140"/>
      <c r="E580" s="141"/>
      <c r="F580" s="142"/>
      <c r="G580" s="143"/>
    </row>
    <row r="581" spans="2:7" s="40" customFormat="1" ht="15.75">
      <c r="B581" s="83" t="s">
        <v>8</v>
      </c>
      <c r="C581" s="84" t="s">
        <v>97</v>
      </c>
      <c r="D581" s="85" t="s">
        <v>105</v>
      </c>
      <c r="E581" s="86"/>
      <c r="F581" s="92"/>
      <c r="G581" s="88">
        <f t="shared" ref="G581:G583" si="51">E581*F581</f>
        <v>0</v>
      </c>
    </row>
    <row r="582" spans="2:7" s="40" customFormat="1" ht="15.75">
      <c r="B582" s="83" t="s">
        <v>9</v>
      </c>
      <c r="C582" s="84" t="s">
        <v>99</v>
      </c>
      <c r="D582" s="85" t="s">
        <v>105</v>
      </c>
      <c r="E582" s="86"/>
      <c r="F582" s="92"/>
      <c r="G582" s="88">
        <f t="shared" si="51"/>
        <v>0</v>
      </c>
    </row>
    <row r="583" spans="2:7" s="40" customFormat="1" ht="15.75">
      <c r="B583" s="83" t="s">
        <v>98</v>
      </c>
      <c r="C583" s="84" t="s">
        <v>100</v>
      </c>
      <c r="D583" s="85" t="s">
        <v>105</v>
      </c>
      <c r="E583" s="86"/>
      <c r="F583" s="92"/>
      <c r="G583" s="88">
        <f t="shared" si="51"/>
        <v>0</v>
      </c>
    </row>
    <row r="584" spans="2:7" s="40" customFormat="1" ht="15.75">
      <c r="B584" s="83"/>
      <c r="C584" s="84"/>
      <c r="D584" s="85"/>
      <c r="E584" s="86"/>
      <c r="F584" s="92"/>
      <c r="G584" s="88"/>
    </row>
    <row r="585" spans="2:7" s="40" customFormat="1" ht="15.75">
      <c r="B585" s="138">
        <v>5</v>
      </c>
      <c r="C585" s="139" t="s">
        <v>26</v>
      </c>
      <c r="D585" s="140"/>
      <c r="E585" s="141"/>
      <c r="F585" s="142"/>
      <c r="G585" s="143"/>
    </row>
    <row r="586" spans="2:7" s="40" customFormat="1" ht="15.75">
      <c r="B586" s="83" t="s">
        <v>11</v>
      </c>
      <c r="C586" s="84" t="s">
        <v>10</v>
      </c>
      <c r="D586" s="85" t="s">
        <v>105</v>
      </c>
      <c r="E586" s="86"/>
      <c r="F586" s="92"/>
      <c r="G586" s="88">
        <f t="shared" ref="G586:G588" si="52">E586*F586</f>
        <v>0</v>
      </c>
    </row>
    <row r="587" spans="2:7" s="40" customFormat="1" ht="15.75">
      <c r="B587" s="83" t="s">
        <v>27</v>
      </c>
      <c r="C587" s="84" t="s">
        <v>180</v>
      </c>
      <c r="D587" s="85" t="s">
        <v>105</v>
      </c>
      <c r="E587" s="86"/>
      <c r="F587" s="92"/>
      <c r="G587" s="88">
        <f t="shared" si="52"/>
        <v>0</v>
      </c>
    </row>
    <row r="588" spans="2:7" s="40" customFormat="1" ht="15.75">
      <c r="B588" s="83" t="s">
        <v>92</v>
      </c>
      <c r="C588" s="84" t="s">
        <v>181</v>
      </c>
      <c r="D588" s="85" t="s">
        <v>105</v>
      </c>
      <c r="E588" s="86"/>
      <c r="F588" s="92"/>
      <c r="G588" s="88">
        <f t="shared" si="52"/>
        <v>0</v>
      </c>
    </row>
    <row r="589" spans="2:7" s="40" customFormat="1" ht="16.5" thickBot="1">
      <c r="B589" s="94"/>
      <c r="C589" s="95"/>
      <c r="D589" s="96"/>
      <c r="E589" s="97"/>
      <c r="F589" s="98"/>
      <c r="G589" s="99"/>
    </row>
    <row r="590" spans="2:7" ht="16.5" thickBot="1">
      <c r="B590" s="80"/>
      <c r="C590" s="126" t="str">
        <f>CONCATENATE("SUB TOTAL PRECIO ",C551)</f>
        <v>SUB TOTAL PRECIO ESTACIÓN UNIVERSIDAD DE CHILE</v>
      </c>
      <c r="D590" s="341"/>
      <c r="E590" s="342"/>
      <c r="F590" s="342"/>
      <c r="G590" s="82">
        <f>SUM(G554:G589)</f>
        <v>0</v>
      </c>
    </row>
    <row r="591" spans="2:7" s="17" customFormat="1" ht="73.5" customHeight="1">
      <c r="B591" s="34" t="s">
        <v>236</v>
      </c>
      <c r="C591" s="34"/>
      <c r="D591" s="16"/>
      <c r="E591" s="16"/>
      <c r="F591" s="16"/>
      <c r="G591" s="16"/>
    </row>
    <row r="592" spans="2:7" s="17" customFormat="1" ht="20.25" customHeight="1">
      <c r="B592" s="33" t="s">
        <v>233</v>
      </c>
      <c r="C592" s="33"/>
      <c r="D592" s="16"/>
      <c r="E592" s="16"/>
      <c r="F592" s="16"/>
      <c r="G592" s="16"/>
    </row>
    <row r="593" spans="2:7" s="17" customFormat="1" ht="20.25" customHeight="1">
      <c r="B593" s="33" t="s">
        <v>234</v>
      </c>
      <c r="C593" s="33"/>
      <c r="D593" s="16"/>
      <c r="E593" s="16"/>
      <c r="F593" s="16"/>
      <c r="G593" s="16"/>
    </row>
    <row r="594" spans="2:7" s="17" customFormat="1" ht="20.25" customHeight="1">
      <c r="B594" s="33" t="s">
        <v>235</v>
      </c>
      <c r="C594" s="33"/>
      <c r="D594" s="16"/>
      <c r="E594" s="16"/>
      <c r="F594" s="16"/>
      <c r="G594" s="16"/>
    </row>
    <row r="597" spans="2:7" ht="15.75" thickBot="1">
      <c r="B597" s="102"/>
      <c r="C597" s="136" t="s">
        <v>200</v>
      </c>
      <c r="D597" s="104"/>
      <c r="E597" s="102"/>
      <c r="F597" s="137"/>
      <c r="G597" s="137"/>
    </row>
    <row r="598" spans="2:7" s="46" customFormat="1" ht="21.75" customHeight="1" thickBot="1">
      <c r="B598" s="107" t="s">
        <v>0</v>
      </c>
      <c r="C598" s="302" t="s">
        <v>1</v>
      </c>
      <c r="D598" s="302" t="s">
        <v>2</v>
      </c>
      <c r="E598" s="304" t="s">
        <v>110</v>
      </c>
      <c r="F598" s="305"/>
      <c r="G598" s="306"/>
    </row>
    <row r="599" spans="2:7" s="46" customFormat="1" ht="16.5" thickBot="1">
      <c r="B599" s="108" t="s">
        <v>40</v>
      </c>
      <c r="C599" s="303"/>
      <c r="D599" s="303"/>
      <c r="E599" s="109" t="s">
        <v>106</v>
      </c>
      <c r="F599" s="110" t="s">
        <v>108</v>
      </c>
      <c r="G599" s="111" t="s">
        <v>109</v>
      </c>
    </row>
    <row r="600" spans="2:7" s="46" customFormat="1" ht="15.75">
      <c r="B600" s="128">
        <v>1</v>
      </c>
      <c r="C600" s="129" t="s">
        <v>19</v>
      </c>
      <c r="D600" s="130"/>
      <c r="E600" s="131"/>
      <c r="F600" s="132"/>
      <c r="G600" s="133"/>
    </row>
    <row r="601" spans="2:7" s="46" customFormat="1" ht="15.75">
      <c r="B601" s="83" t="s">
        <v>20</v>
      </c>
      <c r="C601" s="84" t="s">
        <v>186</v>
      </c>
      <c r="D601" s="85" t="s">
        <v>105</v>
      </c>
      <c r="E601" s="86"/>
      <c r="F601" s="87"/>
      <c r="G601" s="88">
        <f>E601*F601</f>
        <v>0</v>
      </c>
    </row>
    <row r="602" spans="2:7" s="46" customFormat="1" ht="15.75">
      <c r="B602" s="83" t="s">
        <v>107</v>
      </c>
      <c r="C602" s="84" t="s">
        <v>187</v>
      </c>
      <c r="D602" s="85" t="s">
        <v>105</v>
      </c>
      <c r="E602" s="86"/>
      <c r="F602" s="87"/>
      <c r="G602" s="88">
        <f>E602*F602</f>
        <v>0</v>
      </c>
    </row>
    <row r="603" spans="2:7" s="46" customFormat="1" ht="15.75">
      <c r="B603" s="83" t="s">
        <v>111</v>
      </c>
      <c r="C603" s="89" t="s">
        <v>183</v>
      </c>
      <c r="D603" s="85" t="s">
        <v>105</v>
      </c>
      <c r="E603" s="86"/>
      <c r="F603" s="87"/>
      <c r="G603" s="88">
        <f>E603*F603</f>
        <v>0</v>
      </c>
    </row>
    <row r="604" spans="2:7" s="46" customFormat="1" ht="15.75" customHeight="1">
      <c r="B604" s="90"/>
      <c r="C604" s="134"/>
      <c r="D604" s="85"/>
      <c r="E604" s="86"/>
      <c r="F604" s="92"/>
      <c r="G604" s="88"/>
    </row>
    <row r="605" spans="2:7" s="46" customFormat="1" ht="15.75">
      <c r="B605" s="138">
        <v>2</v>
      </c>
      <c r="C605" s="139" t="s">
        <v>12</v>
      </c>
      <c r="D605" s="140"/>
      <c r="E605" s="141"/>
      <c r="F605" s="142"/>
      <c r="G605" s="143"/>
    </row>
    <row r="606" spans="2:7" s="29" customFormat="1" ht="15.75">
      <c r="B606" s="90" t="s">
        <v>5</v>
      </c>
      <c r="C606" s="91" t="s">
        <v>84</v>
      </c>
      <c r="D606" s="85"/>
      <c r="E606" s="86"/>
      <c r="F606" s="92"/>
      <c r="G606" s="88"/>
    </row>
    <row r="607" spans="2:7" s="40" customFormat="1" ht="15.75">
      <c r="B607" s="83" t="s">
        <v>21</v>
      </c>
      <c r="C607" s="84" t="s">
        <v>123</v>
      </c>
      <c r="D607" s="85" t="s">
        <v>105</v>
      </c>
      <c r="E607" s="86"/>
      <c r="F607" s="92"/>
      <c r="G607" s="88">
        <f t="shared" ref="G607:G615" si="53">E607*F607</f>
        <v>0</v>
      </c>
    </row>
    <row r="608" spans="2:7" s="40" customFormat="1" ht="15.75">
      <c r="B608" s="83" t="s">
        <v>22</v>
      </c>
      <c r="C608" s="84" t="s">
        <v>124</v>
      </c>
      <c r="D608" s="85" t="s">
        <v>105</v>
      </c>
      <c r="E608" s="86"/>
      <c r="F608" s="92"/>
      <c r="G608" s="88">
        <f t="shared" si="53"/>
        <v>0</v>
      </c>
    </row>
    <row r="609" spans="2:7" s="58" customFormat="1" ht="15.75">
      <c r="B609" s="83" t="s">
        <v>103</v>
      </c>
      <c r="C609" s="84" t="s">
        <v>77</v>
      </c>
      <c r="D609" s="85" t="s">
        <v>105</v>
      </c>
      <c r="E609" s="86"/>
      <c r="F609" s="92"/>
      <c r="G609" s="88">
        <f t="shared" si="53"/>
        <v>0</v>
      </c>
    </row>
    <row r="610" spans="2:7" s="58" customFormat="1" ht="15.75">
      <c r="B610" s="83" t="s">
        <v>85</v>
      </c>
      <c r="C610" s="84" t="s">
        <v>79</v>
      </c>
      <c r="D610" s="85" t="s">
        <v>105</v>
      </c>
      <c r="E610" s="86"/>
      <c r="F610" s="92"/>
      <c r="G610" s="88">
        <f t="shared" si="53"/>
        <v>0</v>
      </c>
    </row>
    <row r="611" spans="2:7" s="58" customFormat="1" ht="15.75">
      <c r="B611" s="83" t="s">
        <v>86</v>
      </c>
      <c r="C611" s="84" t="s">
        <v>78</v>
      </c>
      <c r="D611" s="85" t="s">
        <v>105</v>
      </c>
      <c r="E611" s="86"/>
      <c r="F611" s="92"/>
      <c r="G611" s="88">
        <f t="shared" si="53"/>
        <v>0</v>
      </c>
    </row>
    <row r="612" spans="2:7" s="58" customFormat="1" ht="15.75">
      <c r="B612" s="83" t="s">
        <v>87</v>
      </c>
      <c r="C612" s="84" t="s">
        <v>121</v>
      </c>
      <c r="D612" s="85" t="s">
        <v>105</v>
      </c>
      <c r="E612" s="86"/>
      <c r="F612" s="92"/>
      <c r="G612" s="88">
        <f t="shared" si="53"/>
        <v>0</v>
      </c>
    </row>
    <row r="613" spans="2:7" s="58" customFormat="1" ht="15.75">
      <c r="B613" s="83" t="s">
        <v>88</v>
      </c>
      <c r="C613" s="84" t="s">
        <v>120</v>
      </c>
      <c r="D613" s="85" t="s">
        <v>105</v>
      </c>
      <c r="E613" s="86"/>
      <c r="F613" s="92"/>
      <c r="G613" s="88">
        <f t="shared" si="53"/>
        <v>0</v>
      </c>
    </row>
    <row r="614" spans="2:7" s="58" customFormat="1" ht="15.75">
      <c r="B614" s="83" t="s">
        <v>89</v>
      </c>
      <c r="C614" s="84" t="s">
        <v>80</v>
      </c>
      <c r="D614" s="85" t="s">
        <v>105</v>
      </c>
      <c r="E614" s="86"/>
      <c r="F614" s="92"/>
      <c r="G614" s="88">
        <f t="shared" si="53"/>
        <v>0</v>
      </c>
    </row>
    <row r="615" spans="2:7" s="58" customFormat="1" ht="15.75">
      <c r="B615" s="83" t="s">
        <v>90</v>
      </c>
      <c r="C615" s="84" t="s">
        <v>132</v>
      </c>
      <c r="D615" s="85" t="s">
        <v>105</v>
      </c>
      <c r="E615" s="86"/>
      <c r="F615" s="92"/>
      <c r="G615" s="88">
        <f t="shared" si="53"/>
        <v>0</v>
      </c>
    </row>
    <row r="616" spans="2:7" s="40" customFormat="1" ht="15.75">
      <c r="B616" s="83"/>
      <c r="C616" s="135"/>
      <c r="D616" s="85"/>
      <c r="E616" s="86"/>
      <c r="F616" s="92"/>
      <c r="G616" s="88"/>
    </row>
    <row r="617" spans="2:7" s="40" customFormat="1" ht="15.75">
      <c r="B617" s="138">
        <v>3</v>
      </c>
      <c r="C617" s="139" t="s">
        <v>93</v>
      </c>
      <c r="D617" s="140"/>
      <c r="E617" s="141"/>
      <c r="F617" s="142"/>
      <c r="G617" s="143"/>
    </row>
    <row r="618" spans="2:7" s="40" customFormat="1" ht="15.75">
      <c r="B618" s="90" t="s">
        <v>7</v>
      </c>
      <c r="C618" s="91" t="s">
        <v>94</v>
      </c>
      <c r="D618" s="85"/>
      <c r="E618" s="86"/>
      <c r="F618" s="92"/>
      <c r="G618" s="88"/>
    </row>
    <row r="619" spans="2:7" s="46" customFormat="1" ht="15.75">
      <c r="B619" s="83" t="s">
        <v>23</v>
      </c>
      <c r="C619" s="84" t="s">
        <v>81</v>
      </c>
      <c r="D619" s="85" t="s">
        <v>105</v>
      </c>
      <c r="E619" s="86"/>
      <c r="F619" s="92"/>
      <c r="G619" s="88">
        <f t="shared" ref="G619:G623" si="54">E619*F619</f>
        <v>0</v>
      </c>
    </row>
    <row r="620" spans="2:7" s="40" customFormat="1" ht="15.75">
      <c r="B620" s="83" t="s">
        <v>24</v>
      </c>
      <c r="C620" s="84" t="s">
        <v>82</v>
      </c>
      <c r="D620" s="85" t="s">
        <v>105</v>
      </c>
      <c r="E620" s="86"/>
      <c r="F620" s="92"/>
      <c r="G620" s="88">
        <f t="shared" si="54"/>
        <v>0</v>
      </c>
    </row>
    <row r="621" spans="2:7" s="40" customFormat="1" ht="15.75">
      <c r="B621" s="83" t="s">
        <v>95</v>
      </c>
      <c r="C621" s="84" t="s">
        <v>83</v>
      </c>
      <c r="D621" s="85" t="s">
        <v>105</v>
      </c>
      <c r="E621" s="86"/>
      <c r="F621" s="92"/>
      <c r="G621" s="88">
        <f t="shared" si="54"/>
        <v>0</v>
      </c>
    </row>
    <row r="622" spans="2:7" s="40" customFormat="1" ht="15.75">
      <c r="B622" s="83" t="s">
        <v>96</v>
      </c>
      <c r="C622" s="84" t="s">
        <v>189</v>
      </c>
      <c r="D622" s="85" t="s">
        <v>105</v>
      </c>
      <c r="E622" s="86"/>
      <c r="F622" s="92"/>
      <c r="G622" s="88">
        <f t="shared" si="54"/>
        <v>0</v>
      </c>
    </row>
    <row r="623" spans="2:7" s="40" customFormat="1" ht="15.75">
      <c r="B623" s="83" t="s">
        <v>188</v>
      </c>
      <c r="C623" s="84" t="s">
        <v>211</v>
      </c>
      <c r="D623" s="85" t="s">
        <v>105</v>
      </c>
      <c r="E623" s="86"/>
      <c r="F623" s="92"/>
      <c r="G623" s="88">
        <f t="shared" si="54"/>
        <v>0</v>
      </c>
    </row>
    <row r="624" spans="2:7" s="40" customFormat="1" ht="15.75">
      <c r="B624" s="83"/>
      <c r="C624" s="93"/>
      <c r="D624" s="85"/>
      <c r="E624" s="86"/>
      <c r="F624" s="92"/>
      <c r="G624" s="88"/>
    </row>
    <row r="625" spans="2:7" s="40" customFormat="1" ht="15.75">
      <c r="B625" s="138">
        <v>4</v>
      </c>
      <c r="C625" s="144" t="s">
        <v>25</v>
      </c>
      <c r="D625" s="140"/>
      <c r="E625" s="141"/>
      <c r="F625" s="142"/>
      <c r="G625" s="143"/>
    </row>
    <row r="626" spans="2:7" s="40" customFormat="1" ht="15.75">
      <c r="B626" s="83" t="s">
        <v>8</v>
      </c>
      <c r="C626" s="84" t="s">
        <v>97</v>
      </c>
      <c r="D626" s="85" t="s">
        <v>105</v>
      </c>
      <c r="E626" s="86"/>
      <c r="F626" s="92"/>
      <c r="G626" s="88">
        <f t="shared" ref="G626:G628" si="55">E626*F626</f>
        <v>0</v>
      </c>
    </row>
    <row r="627" spans="2:7" s="40" customFormat="1" ht="15.75">
      <c r="B627" s="83" t="s">
        <v>9</v>
      </c>
      <c r="C627" s="84" t="s">
        <v>99</v>
      </c>
      <c r="D627" s="85" t="s">
        <v>105</v>
      </c>
      <c r="E627" s="86"/>
      <c r="F627" s="92"/>
      <c r="G627" s="88">
        <f t="shared" si="55"/>
        <v>0</v>
      </c>
    </row>
    <row r="628" spans="2:7" s="40" customFormat="1" ht="15.75">
      <c r="B628" s="83" t="s">
        <v>98</v>
      </c>
      <c r="C628" s="84" t="s">
        <v>100</v>
      </c>
      <c r="D628" s="85" t="s">
        <v>105</v>
      </c>
      <c r="E628" s="86"/>
      <c r="F628" s="92"/>
      <c r="G628" s="88">
        <f t="shared" si="55"/>
        <v>0</v>
      </c>
    </row>
    <row r="629" spans="2:7" s="40" customFormat="1" ht="15.75">
      <c r="B629" s="83"/>
      <c r="C629" s="84"/>
      <c r="D629" s="85"/>
      <c r="E629" s="86"/>
      <c r="F629" s="92"/>
      <c r="G629" s="88"/>
    </row>
    <row r="630" spans="2:7" s="40" customFormat="1" ht="15.75">
      <c r="B630" s="138">
        <v>5</v>
      </c>
      <c r="C630" s="139" t="s">
        <v>26</v>
      </c>
      <c r="D630" s="140"/>
      <c r="E630" s="141"/>
      <c r="F630" s="142"/>
      <c r="G630" s="143"/>
    </row>
    <row r="631" spans="2:7" s="40" customFormat="1" ht="15.75">
      <c r="B631" s="83" t="s">
        <v>11</v>
      </c>
      <c r="C631" s="84" t="s">
        <v>10</v>
      </c>
      <c r="D631" s="85" t="s">
        <v>105</v>
      </c>
      <c r="E631" s="86"/>
      <c r="F631" s="92"/>
      <c r="G631" s="88">
        <f t="shared" ref="G631:G633" si="56">E631*F631</f>
        <v>0</v>
      </c>
    </row>
    <row r="632" spans="2:7" s="40" customFormat="1" ht="15.75">
      <c r="B632" s="83" t="s">
        <v>27</v>
      </c>
      <c r="C632" s="84" t="s">
        <v>180</v>
      </c>
      <c r="D632" s="85" t="s">
        <v>105</v>
      </c>
      <c r="E632" s="86"/>
      <c r="F632" s="92"/>
      <c r="G632" s="88">
        <f t="shared" si="56"/>
        <v>0</v>
      </c>
    </row>
    <row r="633" spans="2:7" s="40" customFormat="1" ht="15.75">
      <c r="B633" s="83" t="s">
        <v>92</v>
      </c>
      <c r="C633" s="84" t="s">
        <v>181</v>
      </c>
      <c r="D633" s="85" t="s">
        <v>105</v>
      </c>
      <c r="E633" s="86"/>
      <c r="F633" s="92"/>
      <c r="G633" s="88">
        <f t="shared" si="56"/>
        <v>0</v>
      </c>
    </row>
    <row r="634" spans="2:7" s="40" customFormat="1" ht="16.5" thickBot="1">
      <c r="B634" s="94"/>
      <c r="C634" s="95"/>
      <c r="D634" s="96"/>
      <c r="E634" s="97"/>
      <c r="F634" s="98"/>
      <c r="G634" s="99"/>
    </row>
    <row r="635" spans="2:7" ht="15.75" thickBot="1">
      <c r="B635" s="125"/>
      <c r="C635" s="126" t="str">
        <f>CONCATENATE("SUB TOTAL PRECIO ",C597)</f>
        <v>SUB TOTAL PRECIO ESTACIÓN SANTA LUCÍA</v>
      </c>
      <c r="D635" s="310"/>
      <c r="E635" s="311"/>
      <c r="F635" s="311"/>
      <c r="G635" s="127">
        <f>SUM(G600:G634)</f>
        <v>0</v>
      </c>
    </row>
    <row r="636" spans="2:7" s="17" customFormat="1" ht="73.5" customHeight="1">
      <c r="B636" s="34" t="s">
        <v>236</v>
      </c>
      <c r="C636" s="34"/>
      <c r="D636" s="16"/>
      <c r="E636" s="16"/>
      <c r="F636" s="16"/>
      <c r="G636" s="16"/>
    </row>
    <row r="637" spans="2:7" s="17" customFormat="1" ht="20.25" customHeight="1">
      <c r="B637" s="33" t="s">
        <v>233</v>
      </c>
      <c r="C637" s="33"/>
      <c r="D637" s="16"/>
      <c r="E637" s="16"/>
      <c r="F637" s="16"/>
      <c r="G637" s="16"/>
    </row>
    <row r="638" spans="2:7" s="17" customFormat="1" ht="20.25" customHeight="1">
      <c r="B638" s="33" t="s">
        <v>234</v>
      </c>
      <c r="C638" s="33"/>
      <c r="D638" s="16"/>
      <c r="E638" s="16"/>
      <c r="F638" s="16"/>
      <c r="G638" s="16"/>
    </row>
    <row r="639" spans="2:7" s="17" customFormat="1" ht="20.25" customHeight="1">
      <c r="B639" s="33" t="s">
        <v>235</v>
      </c>
      <c r="C639" s="33"/>
      <c r="D639" s="16"/>
      <c r="E639" s="16"/>
      <c r="F639" s="16"/>
      <c r="G639" s="16"/>
    </row>
    <row r="641" spans="2:7" ht="15.75">
      <c r="B641" s="43"/>
      <c r="C641" s="71"/>
      <c r="D641" s="72"/>
      <c r="E641" s="43"/>
      <c r="F641" s="45"/>
      <c r="G641" s="45"/>
    </row>
    <row r="642" spans="2:7" ht="15.75" thickBot="1">
      <c r="B642" s="102"/>
      <c r="C642" s="136" t="s">
        <v>201</v>
      </c>
      <c r="D642" s="104"/>
      <c r="E642" s="102"/>
      <c r="F642" s="137"/>
      <c r="G642" s="137"/>
    </row>
    <row r="643" spans="2:7" s="46" customFormat="1" ht="21.75" customHeight="1" thickBot="1">
      <c r="B643" s="107" t="s">
        <v>0</v>
      </c>
      <c r="C643" s="302" t="s">
        <v>1</v>
      </c>
      <c r="D643" s="302" t="s">
        <v>2</v>
      </c>
      <c r="E643" s="304" t="s">
        <v>110</v>
      </c>
      <c r="F643" s="305"/>
      <c r="G643" s="306"/>
    </row>
    <row r="644" spans="2:7" s="46" customFormat="1" ht="16.5" thickBot="1">
      <c r="B644" s="108" t="s">
        <v>41</v>
      </c>
      <c r="C644" s="303"/>
      <c r="D644" s="303"/>
      <c r="E644" s="109" t="s">
        <v>106</v>
      </c>
      <c r="F644" s="110" t="s">
        <v>108</v>
      </c>
      <c r="G644" s="111" t="s">
        <v>109</v>
      </c>
    </row>
    <row r="645" spans="2:7" s="46" customFormat="1" ht="15.75">
      <c r="B645" s="128">
        <v>1</v>
      </c>
      <c r="C645" s="129" t="s">
        <v>19</v>
      </c>
      <c r="D645" s="130"/>
      <c r="E645" s="131"/>
      <c r="F645" s="132"/>
      <c r="G645" s="133"/>
    </row>
    <row r="646" spans="2:7" s="46" customFormat="1" ht="15.75">
      <c r="B646" s="83" t="s">
        <v>20</v>
      </c>
      <c r="C646" s="84" t="s">
        <v>186</v>
      </c>
      <c r="D646" s="85" t="s">
        <v>105</v>
      </c>
      <c r="E646" s="86"/>
      <c r="F646" s="87"/>
      <c r="G646" s="88">
        <f>E646*F646</f>
        <v>0</v>
      </c>
    </row>
    <row r="647" spans="2:7" s="46" customFormat="1" ht="15.75">
      <c r="B647" s="83" t="s">
        <v>107</v>
      </c>
      <c r="C647" s="84" t="s">
        <v>187</v>
      </c>
      <c r="D647" s="85" t="s">
        <v>105</v>
      </c>
      <c r="E647" s="86"/>
      <c r="F647" s="87"/>
      <c r="G647" s="88">
        <f>E647*F647</f>
        <v>0</v>
      </c>
    </row>
    <row r="648" spans="2:7" s="46" customFormat="1" ht="15.75">
      <c r="B648" s="83" t="s">
        <v>111</v>
      </c>
      <c r="C648" s="89" t="s">
        <v>183</v>
      </c>
      <c r="D648" s="85" t="s">
        <v>105</v>
      </c>
      <c r="E648" s="86"/>
      <c r="F648" s="87"/>
      <c r="G648" s="88">
        <f>E648*F648</f>
        <v>0</v>
      </c>
    </row>
    <row r="649" spans="2:7" s="46" customFormat="1" ht="15.75" customHeight="1">
      <c r="B649" s="90"/>
      <c r="C649" s="134"/>
      <c r="D649" s="85"/>
      <c r="E649" s="86"/>
      <c r="F649" s="92"/>
      <c r="G649" s="88"/>
    </row>
    <row r="650" spans="2:7" s="46" customFormat="1" ht="15.75">
      <c r="B650" s="138">
        <v>2</v>
      </c>
      <c r="C650" s="139" t="s">
        <v>12</v>
      </c>
      <c r="D650" s="140"/>
      <c r="E650" s="141"/>
      <c r="F650" s="142"/>
      <c r="G650" s="143"/>
    </row>
    <row r="651" spans="2:7" s="29" customFormat="1" ht="15.75">
      <c r="B651" s="90" t="s">
        <v>5</v>
      </c>
      <c r="C651" s="91" t="s">
        <v>84</v>
      </c>
      <c r="D651" s="85"/>
      <c r="E651" s="86"/>
      <c r="F651" s="92"/>
      <c r="G651" s="88"/>
    </row>
    <row r="652" spans="2:7" s="40" customFormat="1" ht="15.75">
      <c r="B652" s="83" t="s">
        <v>21</v>
      </c>
      <c r="C652" s="84" t="s">
        <v>123</v>
      </c>
      <c r="D652" s="85" t="s">
        <v>105</v>
      </c>
      <c r="E652" s="86"/>
      <c r="F652" s="92"/>
      <c r="G652" s="88">
        <f t="shared" ref="G652:G660" si="57">E652*F652</f>
        <v>0</v>
      </c>
    </row>
    <row r="653" spans="2:7" s="40" customFormat="1" ht="15.75">
      <c r="B653" s="83" t="s">
        <v>22</v>
      </c>
      <c r="C653" s="84" t="s">
        <v>124</v>
      </c>
      <c r="D653" s="85" t="s">
        <v>105</v>
      </c>
      <c r="E653" s="86"/>
      <c r="F653" s="92"/>
      <c r="G653" s="88">
        <f t="shared" si="57"/>
        <v>0</v>
      </c>
    </row>
    <row r="654" spans="2:7" s="58" customFormat="1" ht="15.75">
      <c r="B654" s="83" t="s">
        <v>103</v>
      </c>
      <c r="C654" s="84" t="s">
        <v>77</v>
      </c>
      <c r="D654" s="85" t="s">
        <v>105</v>
      </c>
      <c r="E654" s="86"/>
      <c r="F654" s="92"/>
      <c r="G654" s="88">
        <f t="shared" si="57"/>
        <v>0</v>
      </c>
    </row>
    <row r="655" spans="2:7" s="58" customFormat="1" ht="15.75">
      <c r="B655" s="83" t="s">
        <v>85</v>
      </c>
      <c r="C655" s="84" t="s">
        <v>79</v>
      </c>
      <c r="D655" s="85" t="s">
        <v>105</v>
      </c>
      <c r="E655" s="86"/>
      <c r="F655" s="92"/>
      <c r="G655" s="88">
        <f t="shared" si="57"/>
        <v>0</v>
      </c>
    </row>
    <row r="656" spans="2:7" s="58" customFormat="1" ht="15.75">
      <c r="B656" s="83" t="s">
        <v>86</v>
      </c>
      <c r="C656" s="84" t="s">
        <v>78</v>
      </c>
      <c r="D656" s="85" t="s">
        <v>105</v>
      </c>
      <c r="E656" s="86"/>
      <c r="F656" s="92"/>
      <c r="G656" s="88">
        <f t="shared" si="57"/>
        <v>0</v>
      </c>
    </row>
    <row r="657" spans="2:7" s="58" customFormat="1" ht="15.75">
      <c r="B657" s="83" t="s">
        <v>87</v>
      </c>
      <c r="C657" s="84" t="s">
        <v>121</v>
      </c>
      <c r="D657" s="85" t="s">
        <v>105</v>
      </c>
      <c r="E657" s="86"/>
      <c r="F657" s="92"/>
      <c r="G657" s="88">
        <f t="shared" si="57"/>
        <v>0</v>
      </c>
    </row>
    <row r="658" spans="2:7" s="58" customFormat="1" ht="15.75">
      <c r="B658" s="83" t="s">
        <v>88</v>
      </c>
      <c r="C658" s="84" t="s">
        <v>120</v>
      </c>
      <c r="D658" s="85" t="s">
        <v>105</v>
      </c>
      <c r="E658" s="86"/>
      <c r="F658" s="92"/>
      <c r="G658" s="88">
        <f t="shared" si="57"/>
        <v>0</v>
      </c>
    </row>
    <row r="659" spans="2:7" s="58" customFormat="1" ht="15.75">
      <c r="B659" s="83" t="s">
        <v>89</v>
      </c>
      <c r="C659" s="84" t="s">
        <v>80</v>
      </c>
      <c r="D659" s="85" t="s">
        <v>105</v>
      </c>
      <c r="E659" s="86"/>
      <c r="F659" s="92"/>
      <c r="G659" s="88">
        <f t="shared" si="57"/>
        <v>0</v>
      </c>
    </row>
    <row r="660" spans="2:7" s="58" customFormat="1" ht="15.75">
      <c r="B660" s="83" t="s">
        <v>90</v>
      </c>
      <c r="C660" s="84" t="s">
        <v>132</v>
      </c>
      <c r="D660" s="85" t="s">
        <v>105</v>
      </c>
      <c r="E660" s="86"/>
      <c r="F660" s="92"/>
      <c r="G660" s="88">
        <f t="shared" si="57"/>
        <v>0</v>
      </c>
    </row>
    <row r="661" spans="2:7" s="40" customFormat="1" ht="15.75">
      <c r="B661" s="83"/>
      <c r="C661" s="135"/>
      <c r="D661" s="85"/>
      <c r="E661" s="86"/>
      <c r="F661" s="92"/>
      <c r="G661" s="88"/>
    </row>
    <row r="662" spans="2:7" s="40" customFormat="1" ht="15.75">
      <c r="B662" s="138">
        <v>3</v>
      </c>
      <c r="C662" s="139" t="s">
        <v>93</v>
      </c>
      <c r="D662" s="140"/>
      <c r="E662" s="141"/>
      <c r="F662" s="142"/>
      <c r="G662" s="143"/>
    </row>
    <row r="663" spans="2:7" s="40" customFormat="1" ht="15.75">
      <c r="B663" s="90" t="s">
        <v>7</v>
      </c>
      <c r="C663" s="91" t="s">
        <v>94</v>
      </c>
      <c r="D663" s="85"/>
      <c r="E663" s="86"/>
      <c r="F663" s="92"/>
      <c r="G663" s="88"/>
    </row>
    <row r="664" spans="2:7" s="46" customFormat="1" ht="15.75">
      <c r="B664" s="83" t="s">
        <v>23</v>
      </c>
      <c r="C664" s="84" t="s">
        <v>81</v>
      </c>
      <c r="D664" s="85" t="s">
        <v>105</v>
      </c>
      <c r="E664" s="86"/>
      <c r="F664" s="92"/>
      <c r="G664" s="88">
        <f t="shared" ref="G664:G668" si="58">E664*F664</f>
        <v>0</v>
      </c>
    </row>
    <row r="665" spans="2:7" s="40" customFormat="1" ht="15.75">
      <c r="B665" s="83" t="s">
        <v>24</v>
      </c>
      <c r="C665" s="84" t="s">
        <v>82</v>
      </c>
      <c r="D665" s="85" t="s">
        <v>105</v>
      </c>
      <c r="E665" s="86"/>
      <c r="F665" s="92"/>
      <c r="G665" s="88">
        <f t="shared" si="58"/>
        <v>0</v>
      </c>
    </row>
    <row r="666" spans="2:7" s="40" customFormat="1" ht="15.75">
      <c r="B666" s="83" t="s">
        <v>95</v>
      </c>
      <c r="C666" s="84" t="s">
        <v>83</v>
      </c>
      <c r="D666" s="85" t="s">
        <v>105</v>
      </c>
      <c r="E666" s="86"/>
      <c r="F666" s="92"/>
      <c r="G666" s="88">
        <f t="shared" si="58"/>
        <v>0</v>
      </c>
    </row>
    <row r="667" spans="2:7" s="40" customFormat="1" ht="15.75">
      <c r="B667" s="83" t="s">
        <v>96</v>
      </c>
      <c r="C667" s="84" t="s">
        <v>189</v>
      </c>
      <c r="D667" s="85" t="s">
        <v>105</v>
      </c>
      <c r="E667" s="86"/>
      <c r="F667" s="92"/>
      <c r="G667" s="88">
        <f t="shared" si="58"/>
        <v>0</v>
      </c>
    </row>
    <row r="668" spans="2:7" s="40" customFormat="1" ht="15.75">
      <c r="B668" s="83" t="s">
        <v>188</v>
      </c>
      <c r="C668" s="84" t="s">
        <v>211</v>
      </c>
      <c r="D668" s="85" t="s">
        <v>105</v>
      </c>
      <c r="E668" s="86"/>
      <c r="F668" s="92"/>
      <c r="G668" s="88">
        <f t="shared" si="58"/>
        <v>0</v>
      </c>
    </row>
    <row r="669" spans="2:7" s="40" customFormat="1" ht="15.75">
      <c r="B669" s="83"/>
      <c r="C669" s="93"/>
      <c r="D669" s="85"/>
      <c r="E669" s="86"/>
      <c r="F669" s="92"/>
      <c r="G669" s="88"/>
    </row>
    <row r="670" spans="2:7" s="40" customFormat="1" ht="15.75">
      <c r="B670" s="138">
        <v>4</v>
      </c>
      <c r="C670" s="144" t="s">
        <v>25</v>
      </c>
      <c r="D670" s="140"/>
      <c r="E670" s="141"/>
      <c r="F670" s="142"/>
      <c r="G670" s="143"/>
    </row>
    <row r="671" spans="2:7" s="40" customFormat="1" ht="15.75">
      <c r="B671" s="83" t="s">
        <v>8</v>
      </c>
      <c r="C671" s="84" t="s">
        <v>97</v>
      </c>
      <c r="D671" s="85" t="s">
        <v>105</v>
      </c>
      <c r="E671" s="86"/>
      <c r="F671" s="92"/>
      <c r="G671" s="88">
        <f t="shared" ref="G671:G673" si="59">E671*F671</f>
        <v>0</v>
      </c>
    </row>
    <row r="672" spans="2:7" s="40" customFormat="1" ht="15.75">
      <c r="B672" s="83" t="s">
        <v>9</v>
      </c>
      <c r="C672" s="84" t="s">
        <v>99</v>
      </c>
      <c r="D672" s="85" t="s">
        <v>105</v>
      </c>
      <c r="E672" s="86"/>
      <c r="F672" s="92"/>
      <c r="G672" s="88">
        <f t="shared" si="59"/>
        <v>0</v>
      </c>
    </row>
    <row r="673" spans="2:7" s="40" customFormat="1" ht="15.75">
      <c r="B673" s="83" t="s">
        <v>98</v>
      </c>
      <c r="C673" s="84" t="s">
        <v>100</v>
      </c>
      <c r="D673" s="85" t="s">
        <v>105</v>
      </c>
      <c r="E673" s="86"/>
      <c r="F673" s="92"/>
      <c r="G673" s="88">
        <f t="shared" si="59"/>
        <v>0</v>
      </c>
    </row>
    <row r="674" spans="2:7" s="40" customFormat="1" ht="15.75">
      <c r="B674" s="83"/>
      <c r="C674" s="84"/>
      <c r="D674" s="85"/>
      <c r="E674" s="86"/>
      <c r="F674" s="92"/>
      <c r="G674" s="88"/>
    </row>
    <row r="675" spans="2:7" s="40" customFormat="1" ht="15.75">
      <c r="B675" s="138">
        <v>5</v>
      </c>
      <c r="C675" s="139" t="s">
        <v>26</v>
      </c>
      <c r="D675" s="140"/>
      <c r="E675" s="141"/>
      <c r="F675" s="142"/>
      <c r="G675" s="143"/>
    </row>
    <row r="676" spans="2:7" s="40" customFormat="1" ht="15.75">
      <c r="B676" s="83" t="s">
        <v>11</v>
      </c>
      <c r="C676" s="84" t="s">
        <v>10</v>
      </c>
      <c r="D676" s="85" t="s">
        <v>105</v>
      </c>
      <c r="E676" s="86"/>
      <c r="F676" s="92"/>
      <c r="G676" s="88">
        <f t="shared" ref="G676:G678" si="60">E676*F676</f>
        <v>0</v>
      </c>
    </row>
    <row r="677" spans="2:7" s="40" customFormat="1" ht="15.75">
      <c r="B677" s="83" t="s">
        <v>27</v>
      </c>
      <c r="C677" s="84" t="s">
        <v>180</v>
      </c>
      <c r="D677" s="85" t="s">
        <v>105</v>
      </c>
      <c r="E677" s="86"/>
      <c r="F677" s="92"/>
      <c r="G677" s="88">
        <f t="shared" si="60"/>
        <v>0</v>
      </c>
    </row>
    <row r="678" spans="2:7" s="40" customFormat="1" ht="15.75">
      <c r="B678" s="83" t="s">
        <v>92</v>
      </c>
      <c r="C678" s="84" t="s">
        <v>181</v>
      </c>
      <c r="D678" s="85" t="s">
        <v>105</v>
      </c>
      <c r="E678" s="86"/>
      <c r="F678" s="92"/>
      <c r="G678" s="88">
        <f t="shared" si="60"/>
        <v>0</v>
      </c>
    </row>
    <row r="679" spans="2:7" s="40" customFormat="1" ht="16.5" thickBot="1">
      <c r="B679" s="94"/>
      <c r="C679" s="95"/>
      <c r="D679" s="96"/>
      <c r="E679" s="97"/>
      <c r="F679" s="98"/>
      <c r="G679" s="99"/>
    </row>
    <row r="680" spans="2:7" ht="15.75" thickBot="1">
      <c r="B680" s="125"/>
      <c r="C680" s="126" t="str">
        <f>CONCATENATE("SUB TOTAL PRECIO ",C642)</f>
        <v>SUB TOTAL PRECIO ESTACIÓN UNIVERSIDAD CATÓLICA</v>
      </c>
      <c r="D680" s="310"/>
      <c r="E680" s="311"/>
      <c r="F680" s="311"/>
      <c r="G680" s="127">
        <f>SUM(G645:G679)</f>
        <v>0</v>
      </c>
    </row>
    <row r="681" spans="2:7" s="17" customFormat="1" ht="73.5" customHeight="1">
      <c r="B681" s="34" t="s">
        <v>236</v>
      </c>
      <c r="C681" s="34"/>
      <c r="D681" s="16"/>
      <c r="E681" s="16"/>
      <c r="F681" s="16"/>
      <c r="G681" s="16"/>
    </row>
    <row r="682" spans="2:7" s="17" customFormat="1" ht="20.25" customHeight="1">
      <c r="B682" s="33" t="s">
        <v>233</v>
      </c>
      <c r="C682" s="33"/>
      <c r="D682" s="16"/>
      <c r="E682" s="16"/>
      <c r="F682" s="16"/>
      <c r="G682" s="16"/>
    </row>
    <row r="683" spans="2:7" s="17" customFormat="1" ht="20.25" customHeight="1">
      <c r="B683" s="33" t="s">
        <v>234</v>
      </c>
      <c r="C683" s="33"/>
      <c r="D683" s="16"/>
      <c r="E683" s="16"/>
      <c r="F683" s="16"/>
      <c r="G683" s="16"/>
    </row>
    <row r="684" spans="2:7" s="17" customFormat="1" ht="20.25" customHeight="1">
      <c r="B684" s="33" t="s">
        <v>235</v>
      </c>
      <c r="C684" s="33"/>
      <c r="D684" s="16"/>
      <c r="E684" s="16"/>
      <c r="F684" s="16"/>
      <c r="G684" s="16"/>
    </row>
    <row r="687" spans="2:7" ht="15.75" thickBot="1">
      <c r="B687" s="102"/>
      <c r="C687" s="136" t="s">
        <v>202</v>
      </c>
      <c r="D687" s="104"/>
      <c r="E687" s="102"/>
      <c r="F687" s="137"/>
      <c r="G687" s="137"/>
    </row>
    <row r="688" spans="2:7" s="46" customFormat="1" ht="21.75" customHeight="1" thickBot="1">
      <c r="B688" s="107" t="s">
        <v>0</v>
      </c>
      <c r="C688" s="302" t="s">
        <v>1</v>
      </c>
      <c r="D688" s="302" t="s">
        <v>2</v>
      </c>
      <c r="E688" s="304" t="s">
        <v>110</v>
      </c>
      <c r="F688" s="305"/>
      <c r="G688" s="306"/>
    </row>
    <row r="689" spans="2:7" s="46" customFormat="1" ht="16.5" thickBot="1">
      <c r="B689" s="108" t="s">
        <v>31</v>
      </c>
      <c r="C689" s="303"/>
      <c r="D689" s="303"/>
      <c r="E689" s="109" t="s">
        <v>106</v>
      </c>
      <c r="F689" s="110" t="s">
        <v>108</v>
      </c>
      <c r="G689" s="111" t="s">
        <v>109</v>
      </c>
    </row>
    <row r="690" spans="2:7" s="46" customFormat="1" ht="15.75">
      <c r="B690" s="128">
        <v>1</v>
      </c>
      <c r="C690" s="129" t="s">
        <v>19</v>
      </c>
      <c r="D690" s="130"/>
      <c r="E690" s="131"/>
      <c r="F690" s="132"/>
      <c r="G690" s="133"/>
    </row>
    <row r="691" spans="2:7" s="46" customFormat="1" ht="15.75">
      <c r="B691" s="83" t="s">
        <v>20</v>
      </c>
      <c r="C691" s="84" t="s">
        <v>186</v>
      </c>
      <c r="D691" s="85" t="s">
        <v>105</v>
      </c>
      <c r="E691" s="86"/>
      <c r="F691" s="87"/>
      <c r="G691" s="88">
        <f>E691*F691</f>
        <v>0</v>
      </c>
    </row>
    <row r="692" spans="2:7" s="46" customFormat="1" ht="15.75">
      <c r="B692" s="83" t="s">
        <v>107</v>
      </c>
      <c r="C692" s="84" t="s">
        <v>187</v>
      </c>
      <c r="D692" s="85" t="s">
        <v>105</v>
      </c>
      <c r="E692" s="86"/>
      <c r="F692" s="87"/>
      <c r="G692" s="88">
        <f>E692*F692</f>
        <v>0</v>
      </c>
    </row>
    <row r="693" spans="2:7" s="46" customFormat="1" ht="15.75">
      <c r="B693" s="83" t="s">
        <v>111</v>
      </c>
      <c r="C693" s="89" t="s">
        <v>183</v>
      </c>
      <c r="D693" s="85" t="s">
        <v>105</v>
      </c>
      <c r="E693" s="86"/>
      <c r="F693" s="87"/>
      <c r="G693" s="88">
        <f>E693*F693</f>
        <v>0</v>
      </c>
    </row>
    <row r="694" spans="2:7" s="46" customFormat="1" ht="15.75" customHeight="1">
      <c r="B694" s="90"/>
      <c r="C694" s="134"/>
      <c r="D694" s="85"/>
      <c r="E694" s="86"/>
      <c r="F694" s="92"/>
      <c r="G694" s="88"/>
    </row>
    <row r="695" spans="2:7" s="46" customFormat="1" ht="15.75">
      <c r="B695" s="138">
        <v>2</v>
      </c>
      <c r="C695" s="139" t="s">
        <v>12</v>
      </c>
      <c r="D695" s="140"/>
      <c r="E695" s="141"/>
      <c r="F695" s="142"/>
      <c r="G695" s="143"/>
    </row>
    <row r="696" spans="2:7" s="29" customFormat="1" ht="15.75">
      <c r="B696" s="90" t="s">
        <v>5</v>
      </c>
      <c r="C696" s="91" t="s">
        <v>84</v>
      </c>
      <c r="D696" s="85"/>
      <c r="E696" s="86"/>
      <c r="F696" s="92"/>
      <c r="G696" s="88"/>
    </row>
    <row r="697" spans="2:7" s="40" customFormat="1" ht="15.75">
      <c r="B697" s="83" t="s">
        <v>21</v>
      </c>
      <c r="C697" s="84" t="s">
        <v>123</v>
      </c>
      <c r="D697" s="85" t="s">
        <v>105</v>
      </c>
      <c r="E697" s="86"/>
      <c r="F697" s="92"/>
      <c r="G697" s="88">
        <f t="shared" ref="G697:G705" si="61">E697*F697</f>
        <v>0</v>
      </c>
    </row>
    <row r="698" spans="2:7" s="40" customFormat="1" ht="15.75">
      <c r="B698" s="83" t="s">
        <v>22</v>
      </c>
      <c r="C698" s="84" t="s">
        <v>124</v>
      </c>
      <c r="D698" s="85" t="s">
        <v>105</v>
      </c>
      <c r="E698" s="86"/>
      <c r="F698" s="92"/>
      <c r="G698" s="88">
        <f t="shared" si="61"/>
        <v>0</v>
      </c>
    </row>
    <row r="699" spans="2:7" s="58" customFormat="1" ht="15.75">
      <c r="B699" s="83" t="s">
        <v>103</v>
      </c>
      <c r="C699" s="84" t="s">
        <v>77</v>
      </c>
      <c r="D699" s="85" t="s">
        <v>105</v>
      </c>
      <c r="E699" s="86"/>
      <c r="F699" s="92"/>
      <c r="G699" s="88">
        <f t="shared" si="61"/>
        <v>0</v>
      </c>
    </row>
    <row r="700" spans="2:7" s="58" customFormat="1" ht="15.75">
      <c r="B700" s="83" t="s">
        <v>85</v>
      </c>
      <c r="C700" s="84" t="s">
        <v>79</v>
      </c>
      <c r="D700" s="85" t="s">
        <v>105</v>
      </c>
      <c r="E700" s="86"/>
      <c r="F700" s="92"/>
      <c r="G700" s="88">
        <f t="shared" si="61"/>
        <v>0</v>
      </c>
    </row>
    <row r="701" spans="2:7" s="58" customFormat="1" ht="15.75">
      <c r="B701" s="83" t="s">
        <v>86</v>
      </c>
      <c r="C701" s="84" t="s">
        <v>78</v>
      </c>
      <c r="D701" s="85" t="s">
        <v>105</v>
      </c>
      <c r="E701" s="86"/>
      <c r="F701" s="92"/>
      <c r="G701" s="88">
        <f t="shared" si="61"/>
        <v>0</v>
      </c>
    </row>
    <row r="702" spans="2:7" s="58" customFormat="1" ht="15.75">
      <c r="B702" s="83" t="s">
        <v>87</v>
      </c>
      <c r="C702" s="84" t="s">
        <v>121</v>
      </c>
      <c r="D702" s="85" t="s">
        <v>105</v>
      </c>
      <c r="E702" s="86"/>
      <c r="F702" s="92"/>
      <c r="G702" s="88">
        <f t="shared" si="61"/>
        <v>0</v>
      </c>
    </row>
    <row r="703" spans="2:7" s="58" customFormat="1" ht="15.75">
      <c r="B703" s="83" t="s">
        <v>88</v>
      </c>
      <c r="C703" s="84" t="s">
        <v>120</v>
      </c>
      <c r="D703" s="85" t="s">
        <v>105</v>
      </c>
      <c r="E703" s="86"/>
      <c r="F703" s="92"/>
      <c r="G703" s="88">
        <f t="shared" si="61"/>
        <v>0</v>
      </c>
    </row>
    <row r="704" spans="2:7" s="58" customFormat="1" ht="15.75">
      <c r="B704" s="83" t="s">
        <v>89</v>
      </c>
      <c r="C704" s="84" t="s">
        <v>80</v>
      </c>
      <c r="D704" s="85" t="s">
        <v>105</v>
      </c>
      <c r="E704" s="86"/>
      <c r="F704" s="92"/>
      <c r="G704" s="88">
        <f t="shared" si="61"/>
        <v>0</v>
      </c>
    </row>
    <row r="705" spans="2:7" s="58" customFormat="1" ht="15.75">
      <c r="B705" s="83" t="s">
        <v>90</v>
      </c>
      <c r="C705" s="84" t="s">
        <v>132</v>
      </c>
      <c r="D705" s="85" t="s">
        <v>105</v>
      </c>
      <c r="E705" s="86"/>
      <c r="F705" s="92"/>
      <c r="G705" s="88">
        <f t="shared" si="61"/>
        <v>0</v>
      </c>
    </row>
    <row r="706" spans="2:7" s="40" customFormat="1" ht="15.75">
      <c r="B706" s="83"/>
      <c r="C706" s="135"/>
      <c r="D706" s="85"/>
      <c r="E706" s="86"/>
      <c r="F706" s="92"/>
      <c r="G706" s="88"/>
    </row>
    <row r="707" spans="2:7" s="40" customFormat="1" ht="15.75">
      <c r="B707" s="138">
        <v>3</v>
      </c>
      <c r="C707" s="139" t="s">
        <v>93</v>
      </c>
      <c r="D707" s="140"/>
      <c r="E707" s="141"/>
      <c r="F707" s="142"/>
      <c r="G707" s="143"/>
    </row>
    <row r="708" spans="2:7" s="40" customFormat="1" ht="15.75">
      <c r="B708" s="90" t="s">
        <v>7</v>
      </c>
      <c r="C708" s="91" t="s">
        <v>94</v>
      </c>
      <c r="D708" s="85"/>
      <c r="E708" s="86"/>
      <c r="F708" s="92"/>
      <c r="G708" s="88"/>
    </row>
    <row r="709" spans="2:7" s="46" customFormat="1" ht="15.75">
      <c r="B709" s="83" t="s">
        <v>23</v>
      </c>
      <c r="C709" s="84" t="s">
        <v>81</v>
      </c>
      <c r="D709" s="85" t="s">
        <v>105</v>
      </c>
      <c r="E709" s="86"/>
      <c r="F709" s="92"/>
      <c r="G709" s="88">
        <f t="shared" ref="G709:G713" si="62">E709*F709</f>
        <v>0</v>
      </c>
    </row>
    <row r="710" spans="2:7" s="40" customFormat="1" ht="15.75">
      <c r="B710" s="83" t="s">
        <v>24</v>
      </c>
      <c r="C710" s="84" t="s">
        <v>82</v>
      </c>
      <c r="D710" s="85" t="s">
        <v>105</v>
      </c>
      <c r="E710" s="86"/>
      <c r="F710" s="92"/>
      <c r="G710" s="88">
        <f t="shared" si="62"/>
        <v>0</v>
      </c>
    </row>
    <row r="711" spans="2:7" s="40" customFormat="1" ht="15.75">
      <c r="B711" s="83" t="s">
        <v>95</v>
      </c>
      <c r="C711" s="84" t="s">
        <v>83</v>
      </c>
      <c r="D711" s="85" t="s">
        <v>105</v>
      </c>
      <c r="E711" s="86"/>
      <c r="F711" s="92"/>
      <c r="G711" s="88">
        <f t="shared" si="62"/>
        <v>0</v>
      </c>
    </row>
    <row r="712" spans="2:7" s="40" customFormat="1" ht="15.75">
      <c r="B712" s="83" t="s">
        <v>96</v>
      </c>
      <c r="C712" s="84" t="s">
        <v>189</v>
      </c>
      <c r="D712" s="85" t="s">
        <v>105</v>
      </c>
      <c r="E712" s="86"/>
      <c r="F712" s="92"/>
      <c r="G712" s="88">
        <f t="shared" si="62"/>
        <v>0</v>
      </c>
    </row>
    <row r="713" spans="2:7" s="40" customFormat="1" ht="15.75">
      <c r="B713" s="83" t="s">
        <v>188</v>
      </c>
      <c r="C713" s="84" t="s">
        <v>211</v>
      </c>
      <c r="D713" s="85" t="s">
        <v>105</v>
      </c>
      <c r="E713" s="86"/>
      <c r="F713" s="92"/>
      <c r="G713" s="88">
        <f t="shared" si="62"/>
        <v>0</v>
      </c>
    </row>
    <row r="714" spans="2:7" s="40" customFormat="1" ht="15.75">
      <c r="B714" s="83"/>
      <c r="C714" s="93"/>
      <c r="D714" s="85"/>
      <c r="E714" s="86"/>
      <c r="F714" s="92"/>
      <c r="G714" s="88"/>
    </row>
    <row r="715" spans="2:7" s="40" customFormat="1" ht="15.75">
      <c r="B715" s="138">
        <v>4</v>
      </c>
      <c r="C715" s="144" t="s">
        <v>25</v>
      </c>
      <c r="D715" s="140"/>
      <c r="E715" s="141"/>
      <c r="F715" s="142"/>
      <c r="G715" s="143"/>
    </row>
    <row r="716" spans="2:7" s="40" customFormat="1" ht="15.75">
      <c r="B716" s="83" t="s">
        <v>8</v>
      </c>
      <c r="C716" s="84" t="s">
        <v>97</v>
      </c>
      <c r="D716" s="85" t="s">
        <v>105</v>
      </c>
      <c r="E716" s="86"/>
      <c r="F716" s="92"/>
      <c r="G716" s="88">
        <f t="shared" ref="G716:G719" si="63">E716*F716</f>
        <v>0</v>
      </c>
    </row>
    <row r="717" spans="2:7" s="40" customFormat="1" ht="15.75">
      <c r="B717" s="83" t="s">
        <v>9</v>
      </c>
      <c r="C717" s="84" t="s">
        <v>239</v>
      </c>
      <c r="D717" s="85" t="s">
        <v>105</v>
      </c>
      <c r="E717" s="86"/>
      <c r="F717" s="92"/>
      <c r="G717" s="88">
        <f t="shared" si="63"/>
        <v>0</v>
      </c>
    </row>
    <row r="718" spans="2:7" s="40" customFormat="1" ht="15.75">
      <c r="B718" s="83" t="s">
        <v>98</v>
      </c>
      <c r="C718" s="84" t="s">
        <v>99</v>
      </c>
      <c r="D718" s="85" t="s">
        <v>105</v>
      </c>
      <c r="E718" s="86"/>
      <c r="F718" s="92"/>
      <c r="G718" s="88">
        <f t="shared" si="63"/>
        <v>0</v>
      </c>
    </row>
    <row r="719" spans="2:7" s="40" customFormat="1" ht="15.75">
      <c r="B719" s="83" t="s">
        <v>113</v>
      </c>
      <c r="C719" s="84" t="s">
        <v>100</v>
      </c>
      <c r="D719" s="85" t="s">
        <v>105</v>
      </c>
      <c r="E719" s="86"/>
      <c r="F719" s="92"/>
      <c r="G719" s="88">
        <f t="shared" si="63"/>
        <v>0</v>
      </c>
    </row>
    <row r="720" spans="2:7" s="40" customFormat="1" ht="15.75">
      <c r="B720" s="83"/>
      <c r="C720" s="84"/>
      <c r="D720" s="85"/>
      <c r="E720" s="86"/>
      <c r="F720" s="92"/>
      <c r="G720" s="88"/>
    </row>
    <row r="721" spans="2:7" s="40" customFormat="1" ht="15.75">
      <c r="B721" s="138">
        <v>5</v>
      </c>
      <c r="C721" s="139" t="s">
        <v>26</v>
      </c>
      <c r="D721" s="140"/>
      <c r="E721" s="141"/>
      <c r="F721" s="142"/>
      <c r="G721" s="143"/>
    </row>
    <row r="722" spans="2:7" s="40" customFormat="1" ht="15.75">
      <c r="B722" s="83" t="s">
        <v>11</v>
      </c>
      <c r="C722" s="84" t="s">
        <v>10</v>
      </c>
      <c r="D722" s="85" t="s">
        <v>105</v>
      </c>
      <c r="E722" s="86"/>
      <c r="F722" s="92"/>
      <c r="G722" s="88">
        <f t="shared" ref="G722:G724" si="64">E722*F722</f>
        <v>0</v>
      </c>
    </row>
    <row r="723" spans="2:7" s="40" customFormat="1" ht="15.75">
      <c r="B723" s="83" t="s">
        <v>27</v>
      </c>
      <c r="C723" s="84" t="s">
        <v>180</v>
      </c>
      <c r="D723" s="85" t="s">
        <v>105</v>
      </c>
      <c r="E723" s="86"/>
      <c r="F723" s="92"/>
      <c r="G723" s="88">
        <f t="shared" si="64"/>
        <v>0</v>
      </c>
    </row>
    <row r="724" spans="2:7" s="40" customFormat="1" ht="15.75">
      <c r="B724" s="83" t="s">
        <v>92</v>
      </c>
      <c r="C724" s="84" t="s">
        <v>181</v>
      </c>
      <c r="D724" s="85" t="s">
        <v>105</v>
      </c>
      <c r="E724" s="86"/>
      <c r="F724" s="92"/>
      <c r="G724" s="88">
        <f t="shared" si="64"/>
        <v>0</v>
      </c>
    </row>
    <row r="725" spans="2:7" s="40" customFormat="1" ht="16.5" thickBot="1">
      <c r="B725" s="94"/>
      <c r="C725" s="95"/>
      <c r="D725" s="96"/>
      <c r="E725" s="97"/>
      <c r="F725" s="98"/>
      <c r="G725" s="99"/>
    </row>
    <row r="726" spans="2:7" ht="15.75" thickBot="1">
      <c r="B726" s="125"/>
      <c r="C726" s="126" t="str">
        <f>CONCATENATE("SUB TOTAL PRECIO ",C687)</f>
        <v>SUB TOTAL PRECIO ESTACIÓN BAQUEDANO L1</v>
      </c>
      <c r="D726" s="310"/>
      <c r="E726" s="311"/>
      <c r="F726" s="311"/>
      <c r="G726" s="127">
        <f>SUM(G690:G725)</f>
        <v>0</v>
      </c>
    </row>
    <row r="727" spans="2:7" s="17" customFormat="1" ht="73.5" customHeight="1">
      <c r="B727" s="34" t="s">
        <v>236</v>
      </c>
      <c r="C727" s="34"/>
      <c r="D727" s="16"/>
      <c r="E727" s="16"/>
      <c r="F727" s="16"/>
      <c r="G727" s="16"/>
    </row>
    <row r="728" spans="2:7" s="17" customFormat="1" ht="20.25" customHeight="1">
      <c r="B728" s="33" t="s">
        <v>233</v>
      </c>
      <c r="C728" s="33"/>
      <c r="D728" s="16"/>
      <c r="E728" s="16"/>
      <c r="F728" s="16"/>
      <c r="G728" s="16"/>
    </row>
    <row r="729" spans="2:7" s="17" customFormat="1" ht="20.25" customHeight="1">
      <c r="B729" s="33" t="s">
        <v>234</v>
      </c>
      <c r="C729" s="33"/>
      <c r="D729" s="16"/>
      <c r="E729" s="16"/>
      <c r="F729" s="16"/>
      <c r="G729" s="16"/>
    </row>
    <row r="730" spans="2:7" s="17" customFormat="1" ht="20.25" customHeight="1">
      <c r="B730" s="33" t="s">
        <v>235</v>
      </c>
      <c r="C730" s="33"/>
      <c r="D730" s="16"/>
      <c r="E730" s="16"/>
      <c r="F730" s="16"/>
      <c r="G730" s="16"/>
    </row>
    <row r="732" spans="2:7" ht="15.75">
      <c r="B732" s="43"/>
      <c r="C732" s="71"/>
      <c r="D732" s="72"/>
      <c r="E732" s="43"/>
      <c r="F732" s="45"/>
      <c r="G732" s="45"/>
    </row>
    <row r="733" spans="2:7" ht="15.75" thickBot="1">
      <c r="B733" s="102"/>
      <c r="C733" s="136" t="s">
        <v>203</v>
      </c>
      <c r="D733" s="104"/>
      <c r="E733" s="102"/>
      <c r="F733" s="137"/>
      <c r="G733" s="137"/>
    </row>
    <row r="734" spans="2:7" s="46" customFormat="1" ht="21.75" customHeight="1" thickBot="1">
      <c r="B734" s="107" t="s">
        <v>0</v>
      </c>
      <c r="C734" s="302" t="s">
        <v>1</v>
      </c>
      <c r="D734" s="302" t="s">
        <v>2</v>
      </c>
      <c r="E734" s="304" t="s">
        <v>110</v>
      </c>
      <c r="F734" s="305"/>
      <c r="G734" s="306"/>
    </row>
    <row r="735" spans="2:7" s="46" customFormat="1" ht="16.5" thickBot="1">
      <c r="B735" s="108" t="s">
        <v>42</v>
      </c>
      <c r="C735" s="303"/>
      <c r="D735" s="303"/>
      <c r="E735" s="109" t="s">
        <v>106</v>
      </c>
      <c r="F735" s="110" t="s">
        <v>108</v>
      </c>
      <c r="G735" s="111" t="s">
        <v>109</v>
      </c>
    </row>
    <row r="736" spans="2:7" s="46" customFormat="1" ht="15.75">
      <c r="B736" s="128">
        <v>1</v>
      </c>
      <c r="C736" s="129" t="s">
        <v>19</v>
      </c>
      <c r="D736" s="130"/>
      <c r="E736" s="131"/>
      <c r="F736" s="132"/>
      <c r="G736" s="133"/>
    </row>
    <row r="737" spans="2:7" s="46" customFormat="1" ht="15.75">
      <c r="B737" s="83" t="s">
        <v>20</v>
      </c>
      <c r="C737" s="84" t="s">
        <v>186</v>
      </c>
      <c r="D737" s="85" t="s">
        <v>105</v>
      </c>
      <c r="E737" s="86"/>
      <c r="F737" s="87"/>
      <c r="G737" s="88">
        <f>E737*F737</f>
        <v>0</v>
      </c>
    </row>
    <row r="738" spans="2:7" s="46" customFormat="1" ht="15.75">
      <c r="B738" s="83" t="s">
        <v>107</v>
      </c>
      <c r="C738" s="84" t="s">
        <v>187</v>
      </c>
      <c r="D738" s="85" t="s">
        <v>105</v>
      </c>
      <c r="E738" s="86"/>
      <c r="F738" s="87"/>
      <c r="G738" s="88">
        <f>E738*F738</f>
        <v>0</v>
      </c>
    </row>
    <row r="739" spans="2:7" s="46" customFormat="1" ht="15.75">
      <c r="B739" s="83" t="s">
        <v>111</v>
      </c>
      <c r="C739" s="89" t="s">
        <v>183</v>
      </c>
      <c r="D739" s="85" t="s">
        <v>105</v>
      </c>
      <c r="E739" s="86"/>
      <c r="F739" s="87"/>
      <c r="G739" s="88">
        <f>E739*F739</f>
        <v>0</v>
      </c>
    </row>
    <row r="740" spans="2:7" s="46" customFormat="1" ht="15.75" customHeight="1">
      <c r="B740" s="90"/>
      <c r="C740" s="134"/>
      <c r="D740" s="85"/>
      <c r="E740" s="86"/>
      <c r="F740" s="92"/>
      <c r="G740" s="88"/>
    </row>
    <row r="741" spans="2:7" s="46" customFormat="1" ht="15.75">
      <c r="B741" s="138">
        <v>2</v>
      </c>
      <c r="C741" s="139" t="s">
        <v>12</v>
      </c>
      <c r="D741" s="140"/>
      <c r="E741" s="141"/>
      <c r="F741" s="142"/>
      <c r="G741" s="143"/>
    </row>
    <row r="742" spans="2:7" s="29" customFormat="1" ht="15.75">
      <c r="B742" s="90" t="s">
        <v>5</v>
      </c>
      <c r="C742" s="91" t="s">
        <v>84</v>
      </c>
      <c r="D742" s="85"/>
      <c r="E742" s="86"/>
      <c r="F742" s="92"/>
      <c r="G742" s="88"/>
    </row>
    <row r="743" spans="2:7" s="40" customFormat="1" ht="15.75">
      <c r="B743" s="83" t="s">
        <v>21</v>
      </c>
      <c r="C743" s="84" t="s">
        <v>123</v>
      </c>
      <c r="D743" s="85" t="s">
        <v>105</v>
      </c>
      <c r="E743" s="86"/>
      <c r="F743" s="92"/>
      <c r="G743" s="88">
        <f t="shared" ref="G743:G751" si="65">E743*F743</f>
        <v>0</v>
      </c>
    </row>
    <row r="744" spans="2:7" s="40" customFormat="1" ht="15.75">
      <c r="B744" s="83" t="s">
        <v>22</v>
      </c>
      <c r="C744" s="84" t="s">
        <v>124</v>
      </c>
      <c r="D744" s="85" t="s">
        <v>105</v>
      </c>
      <c r="E744" s="86"/>
      <c r="F744" s="92"/>
      <c r="G744" s="88">
        <f t="shared" si="65"/>
        <v>0</v>
      </c>
    </row>
    <row r="745" spans="2:7" s="58" customFormat="1" ht="15.75">
      <c r="B745" s="83" t="s">
        <v>103</v>
      </c>
      <c r="C745" s="84" t="s">
        <v>77</v>
      </c>
      <c r="D745" s="85" t="s">
        <v>105</v>
      </c>
      <c r="E745" s="86"/>
      <c r="F745" s="92"/>
      <c r="G745" s="88">
        <f t="shared" si="65"/>
        <v>0</v>
      </c>
    </row>
    <row r="746" spans="2:7" s="58" customFormat="1" ht="15.75">
      <c r="B746" s="83" t="s">
        <v>85</v>
      </c>
      <c r="C746" s="84" t="s">
        <v>79</v>
      </c>
      <c r="D746" s="85" t="s">
        <v>105</v>
      </c>
      <c r="E746" s="86"/>
      <c r="F746" s="92"/>
      <c r="G746" s="88">
        <f t="shared" si="65"/>
        <v>0</v>
      </c>
    </row>
    <row r="747" spans="2:7" s="58" customFormat="1" ht="15.75">
      <c r="B747" s="83" t="s">
        <v>86</v>
      </c>
      <c r="C747" s="84" t="s">
        <v>78</v>
      </c>
      <c r="D747" s="85" t="s">
        <v>105</v>
      </c>
      <c r="E747" s="86"/>
      <c r="F747" s="92"/>
      <c r="G747" s="88">
        <f t="shared" si="65"/>
        <v>0</v>
      </c>
    </row>
    <row r="748" spans="2:7" s="58" customFormat="1" ht="15.75">
      <c r="B748" s="83" t="s">
        <v>87</v>
      </c>
      <c r="C748" s="84" t="s">
        <v>121</v>
      </c>
      <c r="D748" s="85" t="s">
        <v>105</v>
      </c>
      <c r="E748" s="86"/>
      <c r="F748" s="92"/>
      <c r="G748" s="88">
        <f t="shared" si="65"/>
        <v>0</v>
      </c>
    </row>
    <row r="749" spans="2:7" s="58" customFormat="1" ht="15.75">
      <c r="B749" s="83" t="s">
        <v>88</v>
      </c>
      <c r="C749" s="84" t="s">
        <v>120</v>
      </c>
      <c r="D749" s="85" t="s">
        <v>105</v>
      </c>
      <c r="E749" s="86"/>
      <c r="F749" s="92"/>
      <c r="G749" s="88">
        <f t="shared" si="65"/>
        <v>0</v>
      </c>
    </row>
    <row r="750" spans="2:7" s="58" customFormat="1" ht="15.75">
      <c r="B750" s="83" t="s">
        <v>89</v>
      </c>
      <c r="C750" s="84" t="s">
        <v>80</v>
      </c>
      <c r="D750" s="85" t="s">
        <v>105</v>
      </c>
      <c r="E750" s="86"/>
      <c r="F750" s="92"/>
      <c r="G750" s="88">
        <f t="shared" si="65"/>
        <v>0</v>
      </c>
    </row>
    <row r="751" spans="2:7" s="58" customFormat="1" ht="15.75">
      <c r="B751" s="83" t="s">
        <v>90</v>
      </c>
      <c r="C751" s="84" t="s">
        <v>132</v>
      </c>
      <c r="D751" s="85" t="s">
        <v>105</v>
      </c>
      <c r="E751" s="86"/>
      <c r="F751" s="92"/>
      <c r="G751" s="88">
        <f t="shared" si="65"/>
        <v>0</v>
      </c>
    </row>
    <row r="752" spans="2:7" s="40" customFormat="1" ht="15.75">
      <c r="B752" s="83"/>
      <c r="C752" s="135"/>
      <c r="D752" s="85"/>
      <c r="E752" s="86"/>
      <c r="F752" s="92"/>
      <c r="G752" s="88"/>
    </row>
    <row r="753" spans="2:7" s="40" customFormat="1" ht="15.75">
      <c r="B753" s="138">
        <v>3</v>
      </c>
      <c r="C753" s="139" t="s">
        <v>93</v>
      </c>
      <c r="D753" s="140"/>
      <c r="E753" s="141"/>
      <c r="F753" s="142"/>
      <c r="G753" s="143"/>
    </row>
    <row r="754" spans="2:7" s="40" customFormat="1" ht="15.75">
      <c r="B754" s="90" t="s">
        <v>7</v>
      </c>
      <c r="C754" s="91" t="s">
        <v>94</v>
      </c>
      <c r="D754" s="85"/>
      <c r="E754" s="86"/>
      <c r="F754" s="92"/>
      <c r="G754" s="88"/>
    </row>
    <row r="755" spans="2:7" s="46" customFormat="1" ht="15.75">
      <c r="B755" s="83" t="s">
        <v>23</v>
      </c>
      <c r="C755" s="84" t="s">
        <v>81</v>
      </c>
      <c r="D755" s="85" t="s">
        <v>105</v>
      </c>
      <c r="E755" s="86"/>
      <c r="F755" s="92"/>
      <c r="G755" s="88">
        <f t="shared" ref="G755:G759" si="66">E755*F755</f>
        <v>0</v>
      </c>
    </row>
    <row r="756" spans="2:7" s="40" customFormat="1" ht="15.75">
      <c r="B756" s="83" t="s">
        <v>24</v>
      </c>
      <c r="C756" s="84" t="s">
        <v>82</v>
      </c>
      <c r="D756" s="85" t="s">
        <v>105</v>
      </c>
      <c r="E756" s="86"/>
      <c r="F756" s="92"/>
      <c r="G756" s="88">
        <f t="shared" si="66"/>
        <v>0</v>
      </c>
    </row>
    <row r="757" spans="2:7" s="40" customFormat="1" ht="15.75">
      <c r="B757" s="83" t="s">
        <v>95</v>
      </c>
      <c r="C757" s="84" t="s">
        <v>83</v>
      </c>
      <c r="D757" s="85" t="s">
        <v>105</v>
      </c>
      <c r="E757" s="86"/>
      <c r="F757" s="92"/>
      <c r="G757" s="88">
        <f t="shared" si="66"/>
        <v>0</v>
      </c>
    </row>
    <row r="758" spans="2:7" s="40" customFormat="1" ht="15.75">
      <c r="B758" s="83" t="s">
        <v>96</v>
      </c>
      <c r="C758" s="84" t="s">
        <v>189</v>
      </c>
      <c r="D758" s="85" t="s">
        <v>105</v>
      </c>
      <c r="E758" s="86"/>
      <c r="F758" s="92"/>
      <c r="G758" s="88">
        <f t="shared" si="66"/>
        <v>0</v>
      </c>
    </row>
    <row r="759" spans="2:7" s="40" customFormat="1" ht="15.75">
      <c r="B759" s="83" t="s">
        <v>188</v>
      </c>
      <c r="C759" s="84" t="s">
        <v>211</v>
      </c>
      <c r="D759" s="85" t="s">
        <v>105</v>
      </c>
      <c r="E759" s="86"/>
      <c r="F759" s="92"/>
      <c r="G759" s="88">
        <f t="shared" si="66"/>
        <v>0</v>
      </c>
    </row>
    <row r="760" spans="2:7" s="40" customFormat="1" ht="15.75">
      <c r="B760" s="83"/>
      <c r="C760" s="93"/>
      <c r="D760" s="85"/>
      <c r="E760" s="86"/>
      <c r="F760" s="92"/>
      <c r="G760" s="88"/>
    </row>
    <row r="761" spans="2:7" s="40" customFormat="1" ht="15.75">
      <c r="B761" s="138">
        <v>4</v>
      </c>
      <c r="C761" s="144" t="s">
        <v>25</v>
      </c>
      <c r="D761" s="140"/>
      <c r="E761" s="141"/>
      <c r="F761" s="142"/>
      <c r="G761" s="143"/>
    </row>
    <row r="762" spans="2:7" s="40" customFormat="1" ht="15.75">
      <c r="B762" s="83" t="s">
        <v>8</v>
      </c>
      <c r="C762" s="84" t="s">
        <v>97</v>
      </c>
      <c r="D762" s="85" t="s">
        <v>105</v>
      </c>
      <c r="E762" s="86"/>
      <c r="F762" s="92"/>
      <c r="G762" s="88">
        <f t="shared" ref="G762:G764" si="67">E762*F762</f>
        <v>0</v>
      </c>
    </row>
    <row r="763" spans="2:7" s="40" customFormat="1" ht="15.75">
      <c r="B763" s="83" t="s">
        <v>9</v>
      </c>
      <c r="C763" s="84" t="s">
        <v>99</v>
      </c>
      <c r="D763" s="85" t="s">
        <v>105</v>
      </c>
      <c r="E763" s="86"/>
      <c r="F763" s="92"/>
      <c r="G763" s="88">
        <f t="shared" si="67"/>
        <v>0</v>
      </c>
    </row>
    <row r="764" spans="2:7" s="40" customFormat="1" ht="15.75">
      <c r="B764" s="83" t="s">
        <v>98</v>
      </c>
      <c r="C764" s="84" t="s">
        <v>100</v>
      </c>
      <c r="D764" s="85" t="s">
        <v>105</v>
      </c>
      <c r="E764" s="86"/>
      <c r="F764" s="92"/>
      <c r="G764" s="88">
        <f t="shared" si="67"/>
        <v>0</v>
      </c>
    </row>
    <row r="765" spans="2:7" s="40" customFormat="1" ht="15.75">
      <c r="B765" s="83"/>
      <c r="C765" s="84"/>
      <c r="D765" s="85"/>
      <c r="E765" s="86"/>
      <c r="F765" s="92"/>
      <c r="G765" s="88"/>
    </row>
    <row r="766" spans="2:7" s="40" customFormat="1" ht="15.75">
      <c r="B766" s="138">
        <v>5</v>
      </c>
      <c r="C766" s="139" t="s">
        <v>26</v>
      </c>
      <c r="D766" s="140"/>
      <c r="E766" s="141"/>
      <c r="F766" s="142"/>
      <c r="G766" s="143"/>
    </row>
    <row r="767" spans="2:7" s="40" customFormat="1" ht="15.75">
      <c r="B767" s="83" t="s">
        <v>11</v>
      </c>
      <c r="C767" s="84" t="s">
        <v>10</v>
      </c>
      <c r="D767" s="85" t="s">
        <v>105</v>
      </c>
      <c r="E767" s="86"/>
      <c r="F767" s="92"/>
      <c r="G767" s="88">
        <f t="shared" ref="G767:G769" si="68">E767*F767</f>
        <v>0</v>
      </c>
    </row>
    <row r="768" spans="2:7" s="40" customFormat="1" ht="15.75">
      <c r="B768" s="83" t="s">
        <v>27</v>
      </c>
      <c r="C768" s="84" t="s">
        <v>180</v>
      </c>
      <c r="D768" s="85" t="s">
        <v>105</v>
      </c>
      <c r="E768" s="86"/>
      <c r="F768" s="92"/>
      <c r="G768" s="88">
        <f t="shared" si="68"/>
        <v>0</v>
      </c>
    </row>
    <row r="769" spans="2:7" s="40" customFormat="1" ht="15.75">
      <c r="B769" s="83" t="s">
        <v>92</v>
      </c>
      <c r="C769" s="84" t="s">
        <v>181</v>
      </c>
      <c r="D769" s="85" t="s">
        <v>105</v>
      </c>
      <c r="E769" s="86"/>
      <c r="F769" s="92"/>
      <c r="G769" s="88">
        <f t="shared" si="68"/>
        <v>0</v>
      </c>
    </row>
    <row r="770" spans="2:7" s="40" customFormat="1" ht="16.5" thickBot="1">
      <c r="B770" s="94"/>
      <c r="C770" s="95"/>
      <c r="D770" s="96"/>
      <c r="E770" s="97"/>
      <c r="F770" s="98"/>
      <c r="G770" s="99"/>
    </row>
    <row r="771" spans="2:7" ht="15.75" thickBot="1">
      <c r="B771" s="125"/>
      <c r="C771" s="126" t="str">
        <f>CONCATENATE("SUB TOTAL PRECIO ",C733)</f>
        <v>SUB TOTAL PRECIO ESTACIÓN SALVADOR</v>
      </c>
      <c r="D771" s="310"/>
      <c r="E771" s="311"/>
      <c r="F771" s="311"/>
      <c r="G771" s="127">
        <f>SUM(G736:G770)</f>
        <v>0</v>
      </c>
    </row>
    <row r="772" spans="2:7" s="17" customFormat="1" ht="73.5" customHeight="1">
      <c r="B772" s="34" t="s">
        <v>236</v>
      </c>
      <c r="C772" s="34"/>
      <c r="D772" s="16"/>
      <c r="E772" s="16"/>
      <c r="F772" s="16"/>
      <c r="G772" s="16"/>
    </row>
    <row r="773" spans="2:7" s="17" customFormat="1" ht="20.25" customHeight="1">
      <c r="B773" s="33" t="s">
        <v>233</v>
      </c>
      <c r="C773" s="33"/>
      <c r="D773" s="16"/>
      <c r="E773" s="16"/>
      <c r="F773" s="16"/>
      <c r="G773" s="16"/>
    </row>
    <row r="774" spans="2:7" s="17" customFormat="1" ht="20.25" customHeight="1">
      <c r="B774" s="33" t="s">
        <v>234</v>
      </c>
      <c r="C774" s="33"/>
      <c r="D774" s="16"/>
      <c r="E774" s="16"/>
      <c r="F774" s="16"/>
      <c r="G774" s="16"/>
    </row>
    <row r="775" spans="2:7" s="17" customFormat="1" ht="20.25" customHeight="1">
      <c r="B775" s="33" t="s">
        <v>235</v>
      </c>
      <c r="C775" s="33"/>
      <c r="D775" s="16"/>
      <c r="E775" s="16"/>
      <c r="F775" s="16"/>
      <c r="G775" s="16"/>
    </row>
    <row r="778" spans="2:7" ht="15.75" thickBot="1">
      <c r="B778" s="102"/>
      <c r="C778" s="136" t="s">
        <v>204</v>
      </c>
      <c r="D778" s="104"/>
      <c r="E778" s="102"/>
      <c r="F778" s="137"/>
      <c r="G778" s="137"/>
    </row>
    <row r="779" spans="2:7" s="46" customFormat="1" ht="21.75" customHeight="1" thickBot="1">
      <c r="B779" s="107" t="s">
        <v>0</v>
      </c>
      <c r="C779" s="302" t="s">
        <v>1</v>
      </c>
      <c r="D779" s="302" t="s">
        <v>2</v>
      </c>
      <c r="E779" s="304" t="s">
        <v>110</v>
      </c>
      <c r="F779" s="305"/>
      <c r="G779" s="306"/>
    </row>
    <row r="780" spans="2:7" s="46" customFormat="1" ht="16.5" thickBot="1">
      <c r="B780" s="108" t="s">
        <v>14</v>
      </c>
      <c r="C780" s="303"/>
      <c r="D780" s="303"/>
      <c r="E780" s="109" t="s">
        <v>106</v>
      </c>
      <c r="F780" s="110" t="s">
        <v>108</v>
      </c>
      <c r="G780" s="111" t="s">
        <v>109</v>
      </c>
    </row>
    <row r="781" spans="2:7" s="46" customFormat="1" ht="15.75">
      <c r="B781" s="128">
        <v>1</v>
      </c>
      <c r="C781" s="129" t="s">
        <v>19</v>
      </c>
      <c r="D781" s="130"/>
      <c r="E781" s="131"/>
      <c r="F781" s="132"/>
      <c r="G781" s="133"/>
    </row>
    <row r="782" spans="2:7" s="46" customFormat="1" ht="15.75">
      <c r="B782" s="83" t="s">
        <v>20</v>
      </c>
      <c r="C782" s="84" t="s">
        <v>186</v>
      </c>
      <c r="D782" s="85" t="s">
        <v>105</v>
      </c>
      <c r="E782" s="86"/>
      <c r="F782" s="87"/>
      <c r="G782" s="88">
        <f>E782*F782</f>
        <v>0</v>
      </c>
    </row>
    <row r="783" spans="2:7" s="46" customFormat="1" ht="15.75">
      <c r="B783" s="83" t="s">
        <v>107</v>
      </c>
      <c r="C783" s="84" t="s">
        <v>187</v>
      </c>
      <c r="D783" s="85" t="s">
        <v>105</v>
      </c>
      <c r="E783" s="86"/>
      <c r="F783" s="87"/>
      <c r="G783" s="88">
        <f>E783*F783</f>
        <v>0</v>
      </c>
    </row>
    <row r="784" spans="2:7" s="46" customFormat="1" ht="15.75">
      <c r="B784" s="83" t="s">
        <v>111</v>
      </c>
      <c r="C784" s="89" t="s">
        <v>183</v>
      </c>
      <c r="D784" s="85" t="s">
        <v>105</v>
      </c>
      <c r="E784" s="86"/>
      <c r="F784" s="87"/>
      <c r="G784" s="88">
        <f>E784*F784</f>
        <v>0</v>
      </c>
    </row>
    <row r="785" spans="2:7" s="46" customFormat="1" ht="15.75" customHeight="1">
      <c r="B785" s="90"/>
      <c r="C785" s="134"/>
      <c r="D785" s="85"/>
      <c r="E785" s="86"/>
      <c r="F785" s="92"/>
      <c r="G785" s="88"/>
    </row>
    <row r="786" spans="2:7" s="46" customFormat="1" ht="15.75">
      <c r="B786" s="138">
        <v>2</v>
      </c>
      <c r="C786" s="139" t="s">
        <v>12</v>
      </c>
      <c r="D786" s="140"/>
      <c r="E786" s="141"/>
      <c r="F786" s="142"/>
      <c r="G786" s="143"/>
    </row>
    <row r="787" spans="2:7" s="29" customFormat="1" ht="15.75">
      <c r="B787" s="90" t="s">
        <v>5</v>
      </c>
      <c r="C787" s="91" t="s">
        <v>84</v>
      </c>
      <c r="D787" s="85"/>
      <c r="E787" s="86"/>
      <c r="F787" s="92"/>
      <c r="G787" s="88"/>
    </row>
    <row r="788" spans="2:7" s="40" customFormat="1" ht="15.75">
      <c r="B788" s="83" t="s">
        <v>21</v>
      </c>
      <c r="C788" s="84" t="s">
        <v>123</v>
      </c>
      <c r="D788" s="85" t="s">
        <v>105</v>
      </c>
      <c r="E788" s="86"/>
      <c r="F788" s="92"/>
      <c r="G788" s="88">
        <f t="shared" ref="G788:G796" si="69">E788*F788</f>
        <v>0</v>
      </c>
    </row>
    <row r="789" spans="2:7" s="40" customFormat="1" ht="15.75">
      <c r="B789" s="83" t="s">
        <v>22</v>
      </c>
      <c r="C789" s="84" t="s">
        <v>124</v>
      </c>
      <c r="D789" s="85" t="s">
        <v>105</v>
      </c>
      <c r="E789" s="86"/>
      <c r="F789" s="92"/>
      <c r="G789" s="88">
        <f t="shared" si="69"/>
        <v>0</v>
      </c>
    </row>
    <row r="790" spans="2:7" s="58" customFormat="1" ht="15.75">
      <c r="B790" s="83" t="s">
        <v>103</v>
      </c>
      <c r="C790" s="84" t="s">
        <v>77</v>
      </c>
      <c r="D790" s="85" t="s">
        <v>105</v>
      </c>
      <c r="E790" s="86"/>
      <c r="F790" s="92"/>
      <c r="G790" s="88">
        <f t="shared" si="69"/>
        <v>0</v>
      </c>
    </row>
    <row r="791" spans="2:7" s="58" customFormat="1" ht="15.75">
      <c r="B791" s="83" t="s">
        <v>85</v>
      </c>
      <c r="C791" s="84" t="s">
        <v>79</v>
      </c>
      <c r="D791" s="85" t="s">
        <v>105</v>
      </c>
      <c r="E791" s="86"/>
      <c r="F791" s="92"/>
      <c r="G791" s="88">
        <f t="shared" si="69"/>
        <v>0</v>
      </c>
    </row>
    <row r="792" spans="2:7" s="58" customFormat="1" ht="15.75">
      <c r="B792" s="83" t="s">
        <v>86</v>
      </c>
      <c r="C792" s="84" t="s">
        <v>78</v>
      </c>
      <c r="D792" s="85" t="s">
        <v>105</v>
      </c>
      <c r="E792" s="86"/>
      <c r="F792" s="92"/>
      <c r="G792" s="88">
        <f t="shared" si="69"/>
        <v>0</v>
      </c>
    </row>
    <row r="793" spans="2:7" s="58" customFormat="1" ht="15.75">
      <c r="B793" s="83" t="s">
        <v>87</v>
      </c>
      <c r="C793" s="84" t="s">
        <v>121</v>
      </c>
      <c r="D793" s="85" t="s">
        <v>105</v>
      </c>
      <c r="E793" s="86"/>
      <c r="F793" s="92"/>
      <c r="G793" s="88">
        <f t="shared" si="69"/>
        <v>0</v>
      </c>
    </row>
    <row r="794" spans="2:7" s="58" customFormat="1" ht="15.75">
      <c r="B794" s="83" t="s">
        <v>88</v>
      </c>
      <c r="C794" s="84" t="s">
        <v>120</v>
      </c>
      <c r="D794" s="85" t="s">
        <v>105</v>
      </c>
      <c r="E794" s="86"/>
      <c r="F794" s="92"/>
      <c r="G794" s="88">
        <f t="shared" si="69"/>
        <v>0</v>
      </c>
    </row>
    <row r="795" spans="2:7" s="58" customFormat="1" ht="15.75">
      <c r="B795" s="83" t="s">
        <v>89</v>
      </c>
      <c r="C795" s="84" t="s">
        <v>80</v>
      </c>
      <c r="D795" s="85" t="s">
        <v>105</v>
      </c>
      <c r="E795" s="86"/>
      <c r="F795" s="92"/>
      <c r="G795" s="88">
        <f t="shared" si="69"/>
        <v>0</v>
      </c>
    </row>
    <row r="796" spans="2:7" s="58" customFormat="1" ht="15.75">
      <c r="B796" s="83" t="s">
        <v>90</v>
      </c>
      <c r="C796" s="84" t="s">
        <v>132</v>
      </c>
      <c r="D796" s="85" t="s">
        <v>105</v>
      </c>
      <c r="E796" s="86"/>
      <c r="F796" s="92"/>
      <c r="G796" s="88">
        <f t="shared" si="69"/>
        <v>0</v>
      </c>
    </row>
    <row r="797" spans="2:7" s="40" customFormat="1" ht="15.75">
      <c r="B797" s="83"/>
      <c r="C797" s="135"/>
      <c r="D797" s="85"/>
      <c r="E797" s="86"/>
      <c r="F797" s="92"/>
      <c r="G797" s="88"/>
    </row>
    <row r="798" spans="2:7" s="40" customFormat="1" ht="15.75">
      <c r="B798" s="138">
        <v>3</v>
      </c>
      <c r="C798" s="139" t="s">
        <v>93</v>
      </c>
      <c r="D798" s="140"/>
      <c r="E798" s="141"/>
      <c r="F798" s="142"/>
      <c r="G798" s="143"/>
    </row>
    <row r="799" spans="2:7" s="40" customFormat="1" ht="15.75">
      <c r="B799" s="90" t="s">
        <v>7</v>
      </c>
      <c r="C799" s="91" t="s">
        <v>94</v>
      </c>
      <c r="D799" s="85"/>
      <c r="E799" s="86"/>
      <c r="F799" s="92"/>
      <c r="G799" s="88"/>
    </row>
    <row r="800" spans="2:7" s="46" customFormat="1" ht="15.75">
      <c r="B800" s="83" t="s">
        <v>23</v>
      </c>
      <c r="C800" s="84" t="s">
        <v>81</v>
      </c>
      <c r="D800" s="85" t="s">
        <v>105</v>
      </c>
      <c r="E800" s="86"/>
      <c r="F800" s="92"/>
      <c r="G800" s="88">
        <f t="shared" ref="G800:G804" si="70">E800*F800</f>
        <v>0</v>
      </c>
    </row>
    <row r="801" spans="2:7" s="40" customFormat="1" ht="15.75">
      <c r="B801" s="83" t="s">
        <v>24</v>
      </c>
      <c r="C801" s="84" t="s">
        <v>82</v>
      </c>
      <c r="D801" s="85" t="s">
        <v>105</v>
      </c>
      <c r="E801" s="86"/>
      <c r="F801" s="92"/>
      <c r="G801" s="88">
        <f t="shared" si="70"/>
        <v>0</v>
      </c>
    </row>
    <row r="802" spans="2:7" s="40" customFormat="1" ht="15.75">
      <c r="B802" s="83" t="s">
        <v>95</v>
      </c>
      <c r="C802" s="84" t="s">
        <v>83</v>
      </c>
      <c r="D802" s="85" t="s">
        <v>105</v>
      </c>
      <c r="E802" s="86"/>
      <c r="F802" s="92"/>
      <c r="G802" s="88">
        <f t="shared" si="70"/>
        <v>0</v>
      </c>
    </row>
    <row r="803" spans="2:7" s="40" customFormat="1" ht="15.75">
      <c r="B803" s="83" t="s">
        <v>96</v>
      </c>
      <c r="C803" s="84" t="s">
        <v>189</v>
      </c>
      <c r="D803" s="85" t="s">
        <v>105</v>
      </c>
      <c r="E803" s="86"/>
      <c r="F803" s="92"/>
      <c r="G803" s="88">
        <f t="shared" si="70"/>
        <v>0</v>
      </c>
    </row>
    <row r="804" spans="2:7" s="40" customFormat="1" ht="15.75">
      <c r="B804" s="83" t="s">
        <v>188</v>
      </c>
      <c r="C804" s="84" t="s">
        <v>211</v>
      </c>
      <c r="D804" s="85" t="s">
        <v>105</v>
      </c>
      <c r="E804" s="86"/>
      <c r="F804" s="92"/>
      <c r="G804" s="88">
        <f t="shared" si="70"/>
        <v>0</v>
      </c>
    </row>
    <row r="805" spans="2:7" s="40" customFormat="1" ht="15.75">
      <c r="B805" s="83"/>
      <c r="C805" s="93"/>
      <c r="D805" s="85"/>
      <c r="E805" s="86"/>
      <c r="F805" s="92"/>
      <c r="G805" s="88"/>
    </row>
    <row r="806" spans="2:7" s="40" customFormat="1" ht="15.75">
      <c r="B806" s="138">
        <v>4</v>
      </c>
      <c r="C806" s="144" t="s">
        <v>25</v>
      </c>
      <c r="D806" s="140"/>
      <c r="E806" s="141"/>
      <c r="F806" s="142"/>
      <c r="G806" s="143"/>
    </row>
    <row r="807" spans="2:7" s="40" customFormat="1" ht="15.75">
      <c r="B807" s="83" t="s">
        <v>8</v>
      </c>
      <c r="C807" s="84" t="s">
        <v>97</v>
      </c>
      <c r="D807" s="85" t="s">
        <v>105</v>
      </c>
      <c r="E807" s="86"/>
      <c r="F807" s="92"/>
      <c r="G807" s="88">
        <f t="shared" ref="G807:G809" si="71">E807*F807</f>
        <v>0</v>
      </c>
    </row>
    <row r="808" spans="2:7" s="40" customFormat="1" ht="15.75">
      <c r="B808" s="83" t="s">
        <v>9</v>
      </c>
      <c r="C808" s="84" t="s">
        <v>99</v>
      </c>
      <c r="D808" s="85" t="s">
        <v>105</v>
      </c>
      <c r="E808" s="86"/>
      <c r="F808" s="92"/>
      <c r="G808" s="88">
        <f t="shared" si="71"/>
        <v>0</v>
      </c>
    </row>
    <row r="809" spans="2:7" s="40" customFormat="1" ht="15.75">
      <c r="B809" s="83" t="s">
        <v>98</v>
      </c>
      <c r="C809" s="84" t="s">
        <v>100</v>
      </c>
      <c r="D809" s="85" t="s">
        <v>105</v>
      </c>
      <c r="E809" s="86"/>
      <c r="F809" s="92"/>
      <c r="G809" s="88">
        <f t="shared" si="71"/>
        <v>0</v>
      </c>
    </row>
    <row r="810" spans="2:7" s="40" customFormat="1" ht="15.75">
      <c r="B810" s="83"/>
      <c r="C810" s="84"/>
      <c r="D810" s="85"/>
      <c r="E810" s="86"/>
      <c r="F810" s="92"/>
      <c r="G810" s="88"/>
    </row>
    <row r="811" spans="2:7" s="40" customFormat="1" ht="15.75">
      <c r="B811" s="138">
        <v>5</v>
      </c>
      <c r="C811" s="139" t="s">
        <v>26</v>
      </c>
      <c r="D811" s="140"/>
      <c r="E811" s="141"/>
      <c r="F811" s="142"/>
      <c r="G811" s="143"/>
    </row>
    <row r="812" spans="2:7" s="40" customFormat="1" ht="15.75">
      <c r="B812" s="83" t="s">
        <v>11</v>
      </c>
      <c r="C812" s="84" t="s">
        <v>10</v>
      </c>
      <c r="D812" s="85" t="s">
        <v>105</v>
      </c>
      <c r="E812" s="86"/>
      <c r="F812" s="92"/>
      <c r="G812" s="88">
        <f t="shared" ref="G812:G814" si="72">E812*F812</f>
        <v>0</v>
      </c>
    </row>
    <row r="813" spans="2:7" s="40" customFormat="1" ht="15.75">
      <c r="B813" s="83" t="s">
        <v>27</v>
      </c>
      <c r="C813" s="84" t="s">
        <v>180</v>
      </c>
      <c r="D813" s="85" t="s">
        <v>105</v>
      </c>
      <c r="E813" s="86"/>
      <c r="F813" s="92"/>
      <c r="G813" s="88">
        <f t="shared" si="72"/>
        <v>0</v>
      </c>
    </row>
    <row r="814" spans="2:7" s="40" customFormat="1" ht="15.75">
      <c r="B814" s="83" t="s">
        <v>92</v>
      </c>
      <c r="C814" s="84" t="s">
        <v>181</v>
      </c>
      <c r="D814" s="85" t="s">
        <v>105</v>
      </c>
      <c r="E814" s="86"/>
      <c r="F814" s="92"/>
      <c r="G814" s="88">
        <f t="shared" si="72"/>
        <v>0</v>
      </c>
    </row>
    <row r="815" spans="2:7" s="40" customFormat="1" ht="16.5" thickBot="1">
      <c r="B815" s="94"/>
      <c r="C815" s="95"/>
      <c r="D815" s="96"/>
      <c r="E815" s="97"/>
      <c r="F815" s="98"/>
      <c r="G815" s="99"/>
    </row>
    <row r="816" spans="2:7" ht="15.75" thickBot="1">
      <c r="B816" s="125"/>
      <c r="C816" s="126" t="str">
        <f>CONCATENATE("SUB TOTAL PRECIO ",C778)</f>
        <v>SUB TOTAL PRECIO ESTACIÓN MANUEL MONTT</v>
      </c>
      <c r="D816" s="310"/>
      <c r="E816" s="311"/>
      <c r="F816" s="311"/>
      <c r="G816" s="127">
        <f>SUM(G781:G815)</f>
        <v>0</v>
      </c>
    </row>
    <row r="817" spans="2:7" s="17" customFormat="1" ht="73.5" customHeight="1">
      <c r="B817" s="34" t="s">
        <v>236</v>
      </c>
      <c r="C817" s="34"/>
      <c r="D817" s="16"/>
      <c r="E817" s="16"/>
      <c r="F817" s="16"/>
      <c r="G817" s="16"/>
    </row>
    <row r="818" spans="2:7" s="17" customFormat="1" ht="20.25" customHeight="1">
      <c r="B818" s="33" t="s">
        <v>233</v>
      </c>
      <c r="C818" s="33"/>
      <c r="D818" s="16"/>
      <c r="E818" s="16"/>
      <c r="F818" s="16"/>
      <c r="G818" s="16"/>
    </row>
    <row r="819" spans="2:7" s="17" customFormat="1" ht="20.25" customHeight="1">
      <c r="B819" s="33" t="s">
        <v>234</v>
      </c>
      <c r="C819" s="33"/>
      <c r="D819" s="16"/>
      <c r="E819" s="16"/>
      <c r="F819" s="16"/>
      <c r="G819" s="16"/>
    </row>
    <row r="820" spans="2:7" s="17" customFormat="1" ht="20.25" customHeight="1">
      <c r="B820" s="33" t="s">
        <v>235</v>
      </c>
      <c r="C820" s="33"/>
      <c r="D820" s="16"/>
      <c r="E820" s="16"/>
      <c r="F820" s="16"/>
      <c r="G820" s="16"/>
    </row>
    <row r="822" spans="2:7" ht="15.75">
      <c r="B822" s="43"/>
      <c r="C822" s="71"/>
      <c r="D822" s="72"/>
      <c r="E822" s="43"/>
      <c r="F822" s="45"/>
      <c r="G822" s="45"/>
    </row>
    <row r="823" spans="2:7" ht="15.75" thickBot="1">
      <c r="B823" s="102"/>
      <c r="C823" s="136" t="s">
        <v>205</v>
      </c>
      <c r="D823" s="104"/>
      <c r="E823" s="102"/>
      <c r="F823" s="137"/>
      <c r="G823" s="137"/>
    </row>
    <row r="824" spans="2:7" s="46" customFormat="1" ht="21.75" customHeight="1" thickBot="1">
      <c r="B824" s="107" t="s">
        <v>0</v>
      </c>
      <c r="C824" s="302" t="s">
        <v>1</v>
      </c>
      <c r="D824" s="302" t="s">
        <v>2</v>
      </c>
      <c r="E824" s="304" t="s">
        <v>110</v>
      </c>
      <c r="F824" s="305"/>
      <c r="G824" s="306"/>
    </row>
    <row r="825" spans="2:7" s="46" customFormat="1" ht="16.5" thickBot="1">
      <c r="B825" s="108" t="s">
        <v>118</v>
      </c>
      <c r="C825" s="303"/>
      <c r="D825" s="303"/>
      <c r="E825" s="109" t="s">
        <v>106</v>
      </c>
      <c r="F825" s="110" t="s">
        <v>108</v>
      </c>
      <c r="G825" s="111" t="s">
        <v>109</v>
      </c>
    </row>
    <row r="826" spans="2:7" s="46" customFormat="1" ht="15.75">
      <c r="B826" s="128">
        <v>1</v>
      </c>
      <c r="C826" s="129" t="s">
        <v>19</v>
      </c>
      <c r="D826" s="130"/>
      <c r="E826" s="131"/>
      <c r="F826" s="132"/>
      <c r="G826" s="133"/>
    </row>
    <row r="827" spans="2:7" s="46" customFormat="1" ht="15.75">
      <c r="B827" s="83" t="s">
        <v>20</v>
      </c>
      <c r="C827" s="84" t="s">
        <v>186</v>
      </c>
      <c r="D827" s="85" t="s">
        <v>105</v>
      </c>
      <c r="E827" s="86"/>
      <c r="F827" s="87"/>
      <c r="G827" s="88">
        <f>E827*F827</f>
        <v>0</v>
      </c>
    </row>
    <row r="828" spans="2:7" s="46" customFormat="1" ht="15.75">
      <c r="B828" s="83" t="s">
        <v>107</v>
      </c>
      <c r="C828" s="84" t="s">
        <v>187</v>
      </c>
      <c r="D828" s="85" t="s">
        <v>105</v>
      </c>
      <c r="E828" s="86"/>
      <c r="F828" s="87"/>
      <c r="G828" s="88">
        <f>E828*F828</f>
        <v>0</v>
      </c>
    </row>
    <row r="829" spans="2:7" s="46" customFormat="1" ht="15.75">
      <c r="B829" s="83" t="s">
        <v>111</v>
      </c>
      <c r="C829" s="89" t="s">
        <v>183</v>
      </c>
      <c r="D829" s="85" t="s">
        <v>105</v>
      </c>
      <c r="E829" s="86"/>
      <c r="F829" s="87"/>
      <c r="G829" s="88">
        <f>E829*F829</f>
        <v>0</v>
      </c>
    </row>
    <row r="830" spans="2:7" s="46" customFormat="1" ht="15.75" customHeight="1">
      <c r="B830" s="90"/>
      <c r="C830" s="134"/>
      <c r="D830" s="85"/>
      <c r="E830" s="86"/>
      <c r="F830" s="92"/>
      <c r="G830" s="88"/>
    </row>
    <row r="831" spans="2:7" s="46" customFormat="1" ht="15.75">
      <c r="B831" s="138">
        <v>2</v>
      </c>
      <c r="C831" s="139" t="s">
        <v>12</v>
      </c>
      <c r="D831" s="140"/>
      <c r="E831" s="141"/>
      <c r="F831" s="142"/>
      <c r="G831" s="143"/>
    </row>
    <row r="832" spans="2:7" s="29" customFormat="1" ht="15.75">
      <c r="B832" s="90" t="s">
        <v>5</v>
      </c>
      <c r="C832" s="91" t="s">
        <v>84</v>
      </c>
      <c r="D832" s="85"/>
      <c r="E832" s="86"/>
      <c r="F832" s="92"/>
      <c r="G832" s="88"/>
    </row>
    <row r="833" spans="2:7" s="40" customFormat="1" ht="15.75">
      <c r="B833" s="83" t="s">
        <v>21</v>
      </c>
      <c r="C833" s="84" t="s">
        <v>123</v>
      </c>
      <c r="D833" s="85" t="s">
        <v>105</v>
      </c>
      <c r="E833" s="86"/>
      <c r="F833" s="92"/>
      <c r="G833" s="88">
        <f t="shared" ref="G833:G841" si="73">E833*F833</f>
        <v>0</v>
      </c>
    </row>
    <row r="834" spans="2:7" s="40" customFormat="1" ht="15.75">
      <c r="B834" s="83" t="s">
        <v>22</v>
      </c>
      <c r="C834" s="84" t="s">
        <v>124</v>
      </c>
      <c r="D834" s="85" t="s">
        <v>105</v>
      </c>
      <c r="E834" s="86"/>
      <c r="F834" s="92"/>
      <c r="G834" s="88">
        <f t="shared" si="73"/>
        <v>0</v>
      </c>
    </row>
    <row r="835" spans="2:7" s="58" customFormat="1" ht="15.75">
      <c r="B835" s="83" t="s">
        <v>103</v>
      </c>
      <c r="C835" s="84" t="s">
        <v>77</v>
      </c>
      <c r="D835" s="85" t="s">
        <v>105</v>
      </c>
      <c r="E835" s="86"/>
      <c r="F835" s="92"/>
      <c r="G835" s="88">
        <f t="shared" si="73"/>
        <v>0</v>
      </c>
    </row>
    <row r="836" spans="2:7" s="58" customFormat="1" ht="15.75">
      <c r="B836" s="83" t="s">
        <v>85</v>
      </c>
      <c r="C836" s="84" t="s">
        <v>79</v>
      </c>
      <c r="D836" s="85" t="s">
        <v>105</v>
      </c>
      <c r="E836" s="86"/>
      <c r="F836" s="92"/>
      <c r="G836" s="88">
        <f t="shared" si="73"/>
        <v>0</v>
      </c>
    </row>
    <row r="837" spans="2:7" s="58" customFormat="1" ht="15.75">
      <c r="B837" s="83" t="s">
        <v>86</v>
      </c>
      <c r="C837" s="84" t="s">
        <v>78</v>
      </c>
      <c r="D837" s="85" t="s">
        <v>105</v>
      </c>
      <c r="E837" s="86"/>
      <c r="F837" s="92"/>
      <c r="G837" s="88">
        <f t="shared" si="73"/>
        <v>0</v>
      </c>
    </row>
    <row r="838" spans="2:7" s="58" customFormat="1" ht="15.75">
      <c r="B838" s="83" t="s">
        <v>87</v>
      </c>
      <c r="C838" s="84" t="s">
        <v>121</v>
      </c>
      <c r="D838" s="85" t="s">
        <v>105</v>
      </c>
      <c r="E838" s="86"/>
      <c r="F838" s="92"/>
      <c r="G838" s="88">
        <f t="shared" si="73"/>
        <v>0</v>
      </c>
    </row>
    <row r="839" spans="2:7" s="58" customFormat="1" ht="15.75">
      <c r="B839" s="83" t="s">
        <v>88</v>
      </c>
      <c r="C839" s="84" t="s">
        <v>120</v>
      </c>
      <c r="D839" s="85" t="s">
        <v>105</v>
      </c>
      <c r="E839" s="86"/>
      <c r="F839" s="92"/>
      <c r="G839" s="88">
        <f t="shared" si="73"/>
        <v>0</v>
      </c>
    </row>
    <row r="840" spans="2:7" s="58" customFormat="1" ht="15.75">
      <c r="B840" s="83" t="s">
        <v>89</v>
      </c>
      <c r="C840" s="84" t="s">
        <v>80</v>
      </c>
      <c r="D840" s="85" t="s">
        <v>105</v>
      </c>
      <c r="E840" s="86"/>
      <c r="F840" s="92"/>
      <c r="G840" s="88">
        <f t="shared" si="73"/>
        <v>0</v>
      </c>
    </row>
    <row r="841" spans="2:7" s="58" customFormat="1" ht="15.75">
      <c r="B841" s="83" t="s">
        <v>90</v>
      </c>
      <c r="C841" s="84" t="s">
        <v>132</v>
      </c>
      <c r="D841" s="85" t="s">
        <v>105</v>
      </c>
      <c r="E841" s="86"/>
      <c r="F841" s="92"/>
      <c r="G841" s="88">
        <f t="shared" si="73"/>
        <v>0</v>
      </c>
    </row>
    <row r="842" spans="2:7" s="40" customFormat="1" ht="15.75">
      <c r="B842" s="83"/>
      <c r="C842" s="135"/>
      <c r="D842" s="85"/>
      <c r="E842" s="86"/>
      <c r="F842" s="92"/>
      <c r="G842" s="88"/>
    </row>
    <row r="843" spans="2:7" s="40" customFormat="1" ht="15.75">
      <c r="B843" s="138">
        <v>3</v>
      </c>
      <c r="C843" s="139" t="s">
        <v>93</v>
      </c>
      <c r="D843" s="140"/>
      <c r="E843" s="141"/>
      <c r="F843" s="142"/>
      <c r="G843" s="143"/>
    </row>
    <row r="844" spans="2:7" s="40" customFormat="1" ht="15.75">
      <c r="B844" s="90" t="s">
        <v>7</v>
      </c>
      <c r="C844" s="91" t="s">
        <v>94</v>
      </c>
      <c r="D844" s="85"/>
      <c r="E844" s="86"/>
      <c r="F844" s="92"/>
      <c r="G844" s="88"/>
    </row>
    <row r="845" spans="2:7" s="46" customFormat="1" ht="15.75">
      <c r="B845" s="83" t="s">
        <v>23</v>
      </c>
      <c r="C845" s="84" t="s">
        <v>81</v>
      </c>
      <c r="D845" s="85" t="s">
        <v>105</v>
      </c>
      <c r="E845" s="86"/>
      <c r="F845" s="92"/>
      <c r="G845" s="88">
        <f t="shared" ref="G845:G849" si="74">E845*F845</f>
        <v>0</v>
      </c>
    </row>
    <row r="846" spans="2:7" s="40" customFormat="1" ht="15.75">
      <c r="B846" s="83" t="s">
        <v>24</v>
      </c>
      <c r="C846" s="84" t="s">
        <v>82</v>
      </c>
      <c r="D846" s="85" t="s">
        <v>105</v>
      </c>
      <c r="E846" s="86"/>
      <c r="F846" s="92"/>
      <c r="G846" s="88">
        <f t="shared" si="74"/>
        <v>0</v>
      </c>
    </row>
    <row r="847" spans="2:7" s="40" customFormat="1" ht="15.75">
      <c r="B847" s="83" t="s">
        <v>95</v>
      </c>
      <c r="C847" s="84" t="s">
        <v>83</v>
      </c>
      <c r="D847" s="85" t="s">
        <v>105</v>
      </c>
      <c r="E847" s="86"/>
      <c r="F847" s="92"/>
      <c r="G847" s="88">
        <f t="shared" si="74"/>
        <v>0</v>
      </c>
    </row>
    <row r="848" spans="2:7" s="40" customFormat="1" ht="15.75">
      <c r="B848" s="83" t="s">
        <v>96</v>
      </c>
      <c r="C848" s="84" t="s">
        <v>189</v>
      </c>
      <c r="D848" s="85" t="s">
        <v>105</v>
      </c>
      <c r="E848" s="86"/>
      <c r="F848" s="92"/>
      <c r="G848" s="88">
        <f t="shared" si="74"/>
        <v>0</v>
      </c>
    </row>
    <row r="849" spans="2:7" s="40" customFormat="1" ht="15.75">
      <c r="B849" s="83" t="s">
        <v>188</v>
      </c>
      <c r="C849" s="84" t="s">
        <v>211</v>
      </c>
      <c r="D849" s="85" t="s">
        <v>105</v>
      </c>
      <c r="E849" s="86"/>
      <c r="F849" s="92"/>
      <c r="G849" s="88">
        <f t="shared" si="74"/>
        <v>0</v>
      </c>
    </row>
    <row r="850" spans="2:7" s="40" customFormat="1" ht="15.75">
      <c r="B850" s="83"/>
      <c r="C850" s="93"/>
      <c r="D850" s="85"/>
      <c r="E850" s="86"/>
      <c r="F850" s="92"/>
      <c r="G850" s="88"/>
    </row>
    <row r="851" spans="2:7" s="40" customFormat="1" ht="15.75">
      <c r="B851" s="138">
        <v>4</v>
      </c>
      <c r="C851" s="144" t="s">
        <v>25</v>
      </c>
      <c r="D851" s="140"/>
      <c r="E851" s="141"/>
      <c r="F851" s="142"/>
      <c r="G851" s="143"/>
    </row>
    <row r="852" spans="2:7" s="40" customFormat="1" ht="15.75">
      <c r="B852" s="83" t="s">
        <v>8</v>
      </c>
      <c r="C852" s="84" t="s">
        <v>97</v>
      </c>
      <c r="D852" s="85" t="s">
        <v>105</v>
      </c>
      <c r="E852" s="86"/>
      <c r="F852" s="92"/>
      <c r="G852" s="88">
        <f t="shared" ref="G852:G854" si="75">E852*F852</f>
        <v>0</v>
      </c>
    </row>
    <row r="853" spans="2:7" s="40" customFormat="1" ht="15.75">
      <c r="B853" s="83" t="s">
        <v>9</v>
      </c>
      <c r="C853" s="84" t="s">
        <v>99</v>
      </c>
      <c r="D853" s="85" t="s">
        <v>105</v>
      </c>
      <c r="E853" s="86"/>
      <c r="F853" s="92"/>
      <c r="G853" s="88">
        <f t="shared" si="75"/>
        <v>0</v>
      </c>
    </row>
    <row r="854" spans="2:7" s="40" customFormat="1" ht="15.75">
      <c r="B854" s="83" t="s">
        <v>98</v>
      </c>
      <c r="C854" s="84" t="s">
        <v>100</v>
      </c>
      <c r="D854" s="85" t="s">
        <v>105</v>
      </c>
      <c r="E854" s="86"/>
      <c r="F854" s="92"/>
      <c r="G854" s="88">
        <f t="shared" si="75"/>
        <v>0</v>
      </c>
    </row>
    <row r="855" spans="2:7" s="40" customFormat="1" ht="15.75">
      <c r="B855" s="83"/>
      <c r="C855" s="84"/>
      <c r="D855" s="85"/>
      <c r="E855" s="86"/>
      <c r="F855" s="92"/>
      <c r="G855" s="88"/>
    </row>
    <row r="856" spans="2:7" s="40" customFormat="1" ht="15.75">
      <c r="B856" s="138">
        <v>5</v>
      </c>
      <c r="C856" s="139" t="s">
        <v>26</v>
      </c>
      <c r="D856" s="140"/>
      <c r="E856" s="141"/>
      <c r="F856" s="142"/>
      <c r="G856" s="143"/>
    </row>
    <row r="857" spans="2:7" s="40" customFormat="1" ht="15.75">
      <c r="B857" s="83" t="s">
        <v>11</v>
      </c>
      <c r="C857" s="84" t="s">
        <v>10</v>
      </c>
      <c r="D857" s="85" t="s">
        <v>105</v>
      </c>
      <c r="E857" s="86"/>
      <c r="F857" s="92"/>
      <c r="G857" s="88">
        <f t="shared" ref="G857:G859" si="76">E857*F857</f>
        <v>0</v>
      </c>
    </row>
    <row r="858" spans="2:7" s="40" customFormat="1" ht="15.75">
      <c r="B858" s="83" t="s">
        <v>27</v>
      </c>
      <c r="C858" s="84" t="s">
        <v>180</v>
      </c>
      <c r="D858" s="85" t="s">
        <v>105</v>
      </c>
      <c r="E858" s="86"/>
      <c r="F858" s="92"/>
      <c r="G858" s="88">
        <f t="shared" si="76"/>
        <v>0</v>
      </c>
    </row>
    <row r="859" spans="2:7" s="40" customFormat="1" ht="15.75">
      <c r="B859" s="83" t="s">
        <v>92</v>
      </c>
      <c r="C859" s="84" t="s">
        <v>181</v>
      </c>
      <c r="D859" s="85" t="s">
        <v>105</v>
      </c>
      <c r="E859" s="86"/>
      <c r="F859" s="92"/>
      <c r="G859" s="88">
        <f t="shared" si="76"/>
        <v>0</v>
      </c>
    </row>
    <row r="860" spans="2:7" s="40" customFormat="1" ht="16.5" thickBot="1">
      <c r="B860" s="94"/>
      <c r="C860" s="95"/>
      <c r="D860" s="96"/>
      <c r="E860" s="97"/>
      <c r="F860" s="98"/>
      <c r="G860" s="99"/>
    </row>
    <row r="861" spans="2:7" ht="15.75" thickBot="1">
      <c r="B861" s="125"/>
      <c r="C861" s="126" t="str">
        <f>CONCATENATE("SUB TOTAL PRECIO ",C823)</f>
        <v>SUB TOTAL PRECIO ESTACIÓN PEDRO DE VALDIVIA</v>
      </c>
      <c r="D861" s="310"/>
      <c r="E861" s="311"/>
      <c r="F861" s="311"/>
      <c r="G861" s="127">
        <f>SUM(G826:G860)</f>
        <v>0</v>
      </c>
    </row>
    <row r="862" spans="2:7" s="17" customFormat="1" ht="73.5" customHeight="1">
      <c r="B862" s="34" t="s">
        <v>236</v>
      </c>
      <c r="C862" s="34"/>
      <c r="D862" s="16"/>
      <c r="E862" s="16"/>
      <c r="F862" s="16"/>
      <c r="G862" s="16"/>
    </row>
    <row r="863" spans="2:7" s="17" customFormat="1" ht="20.25" customHeight="1">
      <c r="B863" s="33" t="s">
        <v>233</v>
      </c>
      <c r="C863" s="33"/>
      <c r="D863" s="16"/>
      <c r="E863" s="16"/>
      <c r="F863" s="16"/>
      <c r="G863" s="16"/>
    </row>
    <row r="864" spans="2:7" s="17" customFormat="1" ht="20.25" customHeight="1">
      <c r="B864" s="33" t="s">
        <v>234</v>
      </c>
      <c r="C864" s="33"/>
      <c r="D864" s="16"/>
      <c r="E864" s="16"/>
      <c r="F864" s="16"/>
      <c r="G864" s="16"/>
    </row>
    <row r="865" spans="2:7" s="17" customFormat="1" ht="20.25" customHeight="1">
      <c r="B865" s="33" t="s">
        <v>235</v>
      </c>
      <c r="C865" s="33"/>
      <c r="D865" s="16"/>
      <c r="E865" s="16"/>
      <c r="F865" s="16"/>
      <c r="G865" s="16"/>
    </row>
    <row r="866" spans="2:7" ht="15.75">
      <c r="B866" s="43"/>
      <c r="C866" s="71"/>
      <c r="D866" s="72"/>
      <c r="E866" s="43"/>
      <c r="F866" s="45"/>
      <c r="G866" s="45"/>
    </row>
    <row r="867" spans="2:7" ht="15.75">
      <c r="B867" s="43"/>
      <c r="C867" s="71"/>
      <c r="D867" s="72"/>
      <c r="E867" s="43"/>
      <c r="F867" s="45"/>
      <c r="G867" s="45"/>
    </row>
    <row r="868" spans="2:7" ht="15.75" thickBot="1">
      <c r="B868" s="102"/>
      <c r="C868" s="136" t="s">
        <v>206</v>
      </c>
      <c r="D868" s="104"/>
      <c r="E868" s="102"/>
      <c r="F868" s="137"/>
      <c r="G868" s="137"/>
    </row>
    <row r="869" spans="2:7" s="46" customFormat="1" ht="21.75" customHeight="1" thickBot="1">
      <c r="B869" s="107" t="s">
        <v>0</v>
      </c>
      <c r="C869" s="302" t="s">
        <v>1</v>
      </c>
      <c r="D869" s="302" t="s">
        <v>2</v>
      </c>
      <c r="E869" s="304" t="s">
        <v>110</v>
      </c>
      <c r="F869" s="305"/>
      <c r="G869" s="306"/>
    </row>
    <row r="870" spans="2:7" s="46" customFormat="1" ht="16.5" thickBot="1">
      <c r="B870" s="108" t="s">
        <v>119</v>
      </c>
      <c r="C870" s="303"/>
      <c r="D870" s="303"/>
      <c r="E870" s="109" t="s">
        <v>106</v>
      </c>
      <c r="F870" s="110" t="s">
        <v>108</v>
      </c>
      <c r="G870" s="111" t="s">
        <v>109</v>
      </c>
    </row>
    <row r="871" spans="2:7" s="46" customFormat="1" ht="15.75">
      <c r="B871" s="128">
        <v>1</v>
      </c>
      <c r="C871" s="129" t="s">
        <v>19</v>
      </c>
      <c r="D871" s="130"/>
      <c r="E871" s="131"/>
      <c r="F871" s="132"/>
      <c r="G871" s="133"/>
    </row>
    <row r="872" spans="2:7" s="46" customFormat="1" ht="15.75">
      <c r="B872" s="83" t="s">
        <v>20</v>
      </c>
      <c r="C872" s="84" t="s">
        <v>186</v>
      </c>
      <c r="D872" s="85" t="s">
        <v>105</v>
      </c>
      <c r="E872" s="86"/>
      <c r="F872" s="87"/>
      <c r="G872" s="88">
        <f>E872*F872</f>
        <v>0</v>
      </c>
    </row>
    <row r="873" spans="2:7" s="46" customFormat="1" ht="15.75">
      <c r="B873" s="83" t="s">
        <v>107</v>
      </c>
      <c r="C873" s="84" t="s">
        <v>187</v>
      </c>
      <c r="D873" s="85" t="s">
        <v>105</v>
      </c>
      <c r="E873" s="86"/>
      <c r="F873" s="87"/>
      <c r="G873" s="88">
        <f>E873*F873</f>
        <v>0</v>
      </c>
    </row>
    <row r="874" spans="2:7" s="46" customFormat="1" ht="15.75">
      <c r="B874" s="83" t="s">
        <v>111</v>
      </c>
      <c r="C874" s="89" t="s">
        <v>183</v>
      </c>
      <c r="D874" s="85" t="s">
        <v>105</v>
      </c>
      <c r="E874" s="86"/>
      <c r="F874" s="87"/>
      <c r="G874" s="88">
        <f>E874*F874</f>
        <v>0</v>
      </c>
    </row>
    <row r="875" spans="2:7" s="46" customFormat="1" ht="15.75" customHeight="1">
      <c r="B875" s="90"/>
      <c r="C875" s="134"/>
      <c r="D875" s="85"/>
      <c r="E875" s="86"/>
      <c r="F875" s="92"/>
      <c r="G875" s="88"/>
    </row>
    <row r="876" spans="2:7" s="46" customFormat="1" ht="15.75">
      <c r="B876" s="138">
        <v>2</v>
      </c>
      <c r="C876" s="139" t="s">
        <v>12</v>
      </c>
      <c r="D876" s="140"/>
      <c r="E876" s="141"/>
      <c r="F876" s="142"/>
      <c r="G876" s="143"/>
    </row>
    <row r="877" spans="2:7" s="29" customFormat="1" ht="15.75">
      <c r="B877" s="90" t="s">
        <v>5</v>
      </c>
      <c r="C877" s="91" t="s">
        <v>84</v>
      </c>
      <c r="D877" s="85"/>
      <c r="E877" s="86"/>
      <c r="F877" s="92"/>
      <c r="G877" s="88"/>
    </row>
    <row r="878" spans="2:7" s="40" customFormat="1" ht="15.75">
      <c r="B878" s="83" t="s">
        <v>21</v>
      </c>
      <c r="C878" s="84" t="s">
        <v>123</v>
      </c>
      <c r="D878" s="85" t="s">
        <v>105</v>
      </c>
      <c r="E878" s="86"/>
      <c r="F878" s="92"/>
      <c r="G878" s="88">
        <f t="shared" ref="G878:G886" si="77">E878*F878</f>
        <v>0</v>
      </c>
    </row>
    <row r="879" spans="2:7" s="40" customFormat="1" ht="15.75">
      <c r="B879" s="83" t="s">
        <v>22</v>
      </c>
      <c r="C879" s="84" t="s">
        <v>124</v>
      </c>
      <c r="D879" s="85" t="s">
        <v>105</v>
      </c>
      <c r="E879" s="86"/>
      <c r="F879" s="92"/>
      <c r="G879" s="88">
        <f t="shared" si="77"/>
        <v>0</v>
      </c>
    </row>
    <row r="880" spans="2:7" s="58" customFormat="1" ht="15.75">
      <c r="B880" s="83" t="s">
        <v>103</v>
      </c>
      <c r="C880" s="84" t="s">
        <v>77</v>
      </c>
      <c r="D880" s="85" t="s">
        <v>105</v>
      </c>
      <c r="E880" s="86"/>
      <c r="F880" s="92"/>
      <c r="G880" s="88">
        <f t="shared" si="77"/>
        <v>0</v>
      </c>
    </row>
    <row r="881" spans="2:7" s="58" customFormat="1" ht="15.75">
      <c r="B881" s="83" t="s">
        <v>85</v>
      </c>
      <c r="C881" s="84" t="s">
        <v>79</v>
      </c>
      <c r="D881" s="85" t="s">
        <v>105</v>
      </c>
      <c r="E881" s="86"/>
      <c r="F881" s="92"/>
      <c r="G881" s="88">
        <f t="shared" si="77"/>
        <v>0</v>
      </c>
    </row>
    <row r="882" spans="2:7" s="58" customFormat="1" ht="15.75">
      <c r="B882" s="83" t="s">
        <v>86</v>
      </c>
      <c r="C882" s="84" t="s">
        <v>78</v>
      </c>
      <c r="D882" s="85" t="s">
        <v>105</v>
      </c>
      <c r="E882" s="86"/>
      <c r="F882" s="92"/>
      <c r="G882" s="88">
        <f t="shared" si="77"/>
        <v>0</v>
      </c>
    </row>
    <row r="883" spans="2:7" s="58" customFormat="1" ht="15.75">
      <c r="B883" s="83" t="s">
        <v>87</v>
      </c>
      <c r="C883" s="84" t="s">
        <v>121</v>
      </c>
      <c r="D883" s="85" t="s">
        <v>105</v>
      </c>
      <c r="E883" s="86"/>
      <c r="F883" s="92"/>
      <c r="G883" s="88">
        <f t="shared" si="77"/>
        <v>0</v>
      </c>
    </row>
    <row r="884" spans="2:7" s="58" customFormat="1" ht="15.75">
      <c r="B884" s="83" t="s">
        <v>88</v>
      </c>
      <c r="C884" s="84" t="s">
        <v>120</v>
      </c>
      <c r="D884" s="85" t="s">
        <v>105</v>
      </c>
      <c r="E884" s="86"/>
      <c r="F884" s="92"/>
      <c r="G884" s="88">
        <f t="shared" si="77"/>
        <v>0</v>
      </c>
    </row>
    <row r="885" spans="2:7" s="58" customFormat="1" ht="15.75">
      <c r="B885" s="83" t="s">
        <v>89</v>
      </c>
      <c r="C885" s="84" t="s">
        <v>80</v>
      </c>
      <c r="D885" s="85" t="s">
        <v>105</v>
      </c>
      <c r="E885" s="86"/>
      <c r="F885" s="92"/>
      <c r="G885" s="88">
        <f t="shared" si="77"/>
        <v>0</v>
      </c>
    </row>
    <row r="886" spans="2:7" s="58" customFormat="1" ht="15.75">
      <c r="B886" s="83" t="s">
        <v>90</v>
      </c>
      <c r="C886" s="84" t="s">
        <v>132</v>
      </c>
      <c r="D886" s="85" t="s">
        <v>105</v>
      </c>
      <c r="E886" s="86"/>
      <c r="F886" s="92"/>
      <c r="G886" s="88">
        <f t="shared" si="77"/>
        <v>0</v>
      </c>
    </row>
    <row r="887" spans="2:7" s="40" customFormat="1" ht="15.75">
      <c r="B887" s="83"/>
      <c r="C887" s="135"/>
      <c r="D887" s="85"/>
      <c r="E887" s="86"/>
      <c r="F887" s="92"/>
      <c r="G887" s="88"/>
    </row>
    <row r="888" spans="2:7" s="40" customFormat="1" ht="15.75">
      <c r="B888" s="138">
        <v>3</v>
      </c>
      <c r="C888" s="139" t="s">
        <v>93</v>
      </c>
      <c r="D888" s="140"/>
      <c r="E888" s="141"/>
      <c r="F888" s="142"/>
      <c r="G888" s="143"/>
    </row>
    <row r="889" spans="2:7" s="40" customFormat="1" ht="15.75">
      <c r="B889" s="90" t="s">
        <v>7</v>
      </c>
      <c r="C889" s="91" t="s">
        <v>94</v>
      </c>
      <c r="D889" s="85"/>
      <c r="E889" s="86"/>
      <c r="F889" s="92"/>
      <c r="G889" s="88"/>
    </row>
    <row r="890" spans="2:7" s="46" customFormat="1" ht="15.75">
      <c r="B890" s="83" t="s">
        <v>23</v>
      </c>
      <c r="C890" s="84" t="s">
        <v>81</v>
      </c>
      <c r="D890" s="85" t="s">
        <v>105</v>
      </c>
      <c r="E890" s="86"/>
      <c r="F890" s="92"/>
      <c r="G890" s="88">
        <f t="shared" ref="G890:G894" si="78">E890*F890</f>
        <v>0</v>
      </c>
    </row>
    <row r="891" spans="2:7" s="40" customFormat="1" ht="15.75">
      <c r="B891" s="83" t="s">
        <v>24</v>
      </c>
      <c r="C891" s="84" t="s">
        <v>82</v>
      </c>
      <c r="D891" s="85" t="s">
        <v>105</v>
      </c>
      <c r="E891" s="86"/>
      <c r="F891" s="92"/>
      <c r="G891" s="88">
        <f t="shared" si="78"/>
        <v>0</v>
      </c>
    </row>
    <row r="892" spans="2:7" s="40" customFormat="1" ht="15.75">
      <c r="B892" s="83" t="s">
        <v>95</v>
      </c>
      <c r="C892" s="84" t="s">
        <v>83</v>
      </c>
      <c r="D892" s="85" t="s">
        <v>105</v>
      </c>
      <c r="E892" s="86"/>
      <c r="F892" s="92"/>
      <c r="G892" s="88">
        <f t="shared" si="78"/>
        <v>0</v>
      </c>
    </row>
    <row r="893" spans="2:7" s="40" customFormat="1" ht="15.75">
      <c r="B893" s="83" t="s">
        <v>96</v>
      </c>
      <c r="C893" s="84" t="s">
        <v>189</v>
      </c>
      <c r="D893" s="85" t="s">
        <v>105</v>
      </c>
      <c r="E893" s="86"/>
      <c r="F893" s="92"/>
      <c r="G893" s="88">
        <f t="shared" si="78"/>
        <v>0</v>
      </c>
    </row>
    <row r="894" spans="2:7" s="40" customFormat="1" ht="15.75">
      <c r="B894" s="83" t="s">
        <v>188</v>
      </c>
      <c r="C894" s="84" t="s">
        <v>211</v>
      </c>
      <c r="D894" s="85" t="s">
        <v>105</v>
      </c>
      <c r="E894" s="86"/>
      <c r="F894" s="92"/>
      <c r="G894" s="88">
        <f t="shared" si="78"/>
        <v>0</v>
      </c>
    </row>
    <row r="895" spans="2:7" s="40" customFormat="1" ht="15.75">
      <c r="B895" s="83"/>
      <c r="C895" s="93"/>
      <c r="D895" s="85"/>
      <c r="E895" s="86"/>
      <c r="F895" s="92"/>
      <c r="G895" s="88"/>
    </row>
    <row r="896" spans="2:7" s="40" customFormat="1" ht="15.75">
      <c r="B896" s="138">
        <v>4</v>
      </c>
      <c r="C896" s="144" t="s">
        <v>25</v>
      </c>
      <c r="D896" s="140"/>
      <c r="E896" s="141"/>
      <c r="F896" s="142"/>
      <c r="G896" s="143"/>
    </row>
    <row r="897" spans="2:7" s="40" customFormat="1" ht="15.75">
      <c r="B897" s="83" t="s">
        <v>8</v>
      </c>
      <c r="C897" s="84" t="s">
        <v>97</v>
      </c>
      <c r="D897" s="85" t="s">
        <v>105</v>
      </c>
      <c r="E897" s="86"/>
      <c r="F897" s="92"/>
      <c r="G897" s="88">
        <f t="shared" ref="G897:G899" si="79">E897*F897</f>
        <v>0</v>
      </c>
    </row>
    <row r="898" spans="2:7" s="40" customFormat="1" ht="15.75">
      <c r="B898" s="83" t="s">
        <v>9</v>
      </c>
      <c r="C898" s="84" t="s">
        <v>99</v>
      </c>
      <c r="D898" s="85" t="s">
        <v>105</v>
      </c>
      <c r="E898" s="86"/>
      <c r="F898" s="92"/>
      <c r="G898" s="88">
        <f t="shared" si="79"/>
        <v>0</v>
      </c>
    </row>
    <row r="899" spans="2:7" s="40" customFormat="1" ht="15.75">
      <c r="B899" s="83" t="s">
        <v>98</v>
      </c>
      <c r="C899" s="84" t="s">
        <v>100</v>
      </c>
      <c r="D899" s="85" t="s">
        <v>105</v>
      </c>
      <c r="E899" s="86"/>
      <c r="F899" s="92"/>
      <c r="G899" s="88">
        <f t="shared" si="79"/>
        <v>0</v>
      </c>
    </row>
    <row r="900" spans="2:7" s="40" customFormat="1" ht="15.75">
      <c r="B900" s="83"/>
      <c r="C900" s="84"/>
      <c r="D900" s="85"/>
      <c r="E900" s="86"/>
      <c r="F900" s="92"/>
      <c r="G900" s="88"/>
    </row>
    <row r="901" spans="2:7" s="40" customFormat="1" ht="15.75">
      <c r="B901" s="138">
        <v>5</v>
      </c>
      <c r="C901" s="139" t="s">
        <v>26</v>
      </c>
      <c r="D901" s="140"/>
      <c r="E901" s="141"/>
      <c r="F901" s="142"/>
      <c r="G901" s="143"/>
    </row>
    <row r="902" spans="2:7" s="40" customFormat="1" ht="15.75">
      <c r="B902" s="83" t="s">
        <v>11</v>
      </c>
      <c r="C902" s="84" t="s">
        <v>10</v>
      </c>
      <c r="D902" s="85" t="s">
        <v>105</v>
      </c>
      <c r="E902" s="86"/>
      <c r="F902" s="92"/>
      <c r="G902" s="88">
        <f t="shared" ref="G902:G904" si="80">E902*F902</f>
        <v>0</v>
      </c>
    </row>
    <row r="903" spans="2:7" s="40" customFormat="1" ht="15.75">
      <c r="B903" s="83" t="s">
        <v>27</v>
      </c>
      <c r="C903" s="84" t="s">
        <v>180</v>
      </c>
      <c r="D903" s="85" t="s">
        <v>105</v>
      </c>
      <c r="E903" s="86"/>
      <c r="F903" s="92"/>
      <c r="G903" s="88">
        <f t="shared" si="80"/>
        <v>0</v>
      </c>
    </row>
    <row r="904" spans="2:7" s="40" customFormat="1" ht="15.75">
      <c r="B904" s="83" t="s">
        <v>92</v>
      </c>
      <c r="C904" s="84" t="s">
        <v>181</v>
      </c>
      <c r="D904" s="85" t="s">
        <v>105</v>
      </c>
      <c r="E904" s="86"/>
      <c r="F904" s="92"/>
      <c r="G904" s="88">
        <f t="shared" si="80"/>
        <v>0</v>
      </c>
    </row>
    <row r="905" spans="2:7" s="40" customFormat="1" ht="16.5" thickBot="1">
      <c r="B905" s="94"/>
      <c r="C905" s="95"/>
      <c r="D905" s="96"/>
      <c r="E905" s="97"/>
      <c r="F905" s="98"/>
      <c r="G905" s="99"/>
    </row>
    <row r="906" spans="2:7" ht="15.75" thickBot="1">
      <c r="B906" s="125"/>
      <c r="C906" s="126" t="str">
        <f>CONCATENATE("SUB TOTAL PRECIO ",C868)</f>
        <v>SUB TOTAL PRECIO ESTACIÓN LOS LEONES</v>
      </c>
      <c r="D906" s="310"/>
      <c r="E906" s="311"/>
      <c r="F906" s="311"/>
      <c r="G906" s="127">
        <f>SUM(G871:G905)</f>
        <v>0</v>
      </c>
    </row>
    <row r="907" spans="2:7" s="17" customFormat="1" ht="73.5" customHeight="1">
      <c r="B907" s="34" t="s">
        <v>236</v>
      </c>
      <c r="C907" s="34"/>
      <c r="D907" s="16"/>
      <c r="E907" s="16"/>
      <c r="F907" s="16"/>
      <c r="G907" s="16"/>
    </row>
    <row r="908" spans="2:7" s="17" customFormat="1" ht="20.25" customHeight="1">
      <c r="B908" s="33" t="s">
        <v>233</v>
      </c>
      <c r="C908" s="33"/>
      <c r="D908" s="16"/>
      <c r="E908" s="16"/>
      <c r="F908" s="16"/>
      <c r="G908" s="16"/>
    </row>
    <row r="909" spans="2:7" s="17" customFormat="1" ht="20.25" customHeight="1">
      <c r="B909" s="33" t="s">
        <v>234</v>
      </c>
      <c r="C909" s="33"/>
      <c r="D909" s="16"/>
      <c r="E909" s="16"/>
      <c r="F909" s="16"/>
      <c r="G909" s="16"/>
    </row>
    <row r="910" spans="2:7" s="17" customFormat="1" ht="20.25" customHeight="1">
      <c r="B910" s="33" t="s">
        <v>235</v>
      </c>
      <c r="C910" s="33"/>
      <c r="D910" s="16"/>
      <c r="E910" s="16"/>
      <c r="F910" s="16"/>
      <c r="G910" s="16"/>
    </row>
    <row r="911" spans="2:7" ht="15.75">
      <c r="B911" s="43"/>
      <c r="C911" s="71"/>
      <c r="D911" s="72"/>
      <c r="E911" s="43"/>
      <c r="F911" s="45"/>
      <c r="G911" s="45"/>
    </row>
    <row r="912" spans="2:7" ht="15.75">
      <c r="B912" s="43"/>
      <c r="C912" s="71"/>
      <c r="D912" s="72"/>
      <c r="E912" s="43"/>
      <c r="F912" s="45"/>
      <c r="G912" s="45"/>
    </row>
    <row r="913" spans="2:7" ht="15.75" thickBot="1">
      <c r="B913" s="102"/>
      <c r="C913" s="136" t="s">
        <v>207</v>
      </c>
      <c r="D913" s="104"/>
      <c r="E913" s="102"/>
      <c r="F913" s="137"/>
      <c r="G913" s="137"/>
    </row>
    <row r="914" spans="2:7" s="46" customFormat="1" ht="21.75" customHeight="1" thickBot="1">
      <c r="B914" s="107" t="s">
        <v>0</v>
      </c>
      <c r="C914" s="302" t="s">
        <v>1</v>
      </c>
      <c r="D914" s="302" t="s">
        <v>2</v>
      </c>
      <c r="E914" s="304" t="s">
        <v>110</v>
      </c>
      <c r="F914" s="305"/>
      <c r="G914" s="306"/>
    </row>
    <row r="915" spans="2:7" s="46" customFormat="1" ht="16.5" thickBot="1">
      <c r="B915" s="108" t="s">
        <v>43</v>
      </c>
      <c r="C915" s="303"/>
      <c r="D915" s="303"/>
      <c r="E915" s="109" t="s">
        <v>106</v>
      </c>
      <c r="F915" s="110" t="s">
        <v>108</v>
      </c>
      <c r="G915" s="111" t="s">
        <v>109</v>
      </c>
    </row>
    <row r="916" spans="2:7" s="46" customFormat="1" ht="15.75">
      <c r="B916" s="128">
        <v>1</v>
      </c>
      <c r="C916" s="129" t="s">
        <v>19</v>
      </c>
      <c r="D916" s="130"/>
      <c r="E916" s="131"/>
      <c r="F916" s="132"/>
      <c r="G916" s="133"/>
    </row>
    <row r="917" spans="2:7" s="46" customFormat="1" ht="15.75">
      <c r="B917" s="83" t="s">
        <v>20</v>
      </c>
      <c r="C917" s="84" t="s">
        <v>186</v>
      </c>
      <c r="D917" s="85" t="s">
        <v>105</v>
      </c>
      <c r="E917" s="86"/>
      <c r="F917" s="87"/>
      <c r="G917" s="88">
        <f>E917*F917</f>
        <v>0</v>
      </c>
    </row>
    <row r="918" spans="2:7" s="46" customFormat="1" ht="15.75">
      <c r="B918" s="83" t="s">
        <v>107</v>
      </c>
      <c r="C918" s="84" t="s">
        <v>187</v>
      </c>
      <c r="D918" s="85" t="s">
        <v>105</v>
      </c>
      <c r="E918" s="86"/>
      <c r="F918" s="87"/>
      <c r="G918" s="88">
        <f>E918*F918</f>
        <v>0</v>
      </c>
    </row>
    <row r="919" spans="2:7" s="46" customFormat="1" ht="15.75">
      <c r="B919" s="83" t="s">
        <v>111</v>
      </c>
      <c r="C919" s="89" t="s">
        <v>183</v>
      </c>
      <c r="D919" s="85" t="s">
        <v>105</v>
      </c>
      <c r="E919" s="86"/>
      <c r="F919" s="87"/>
      <c r="G919" s="88">
        <f>E919*F919</f>
        <v>0</v>
      </c>
    </row>
    <row r="920" spans="2:7" s="46" customFormat="1" ht="15.75" customHeight="1">
      <c r="B920" s="90"/>
      <c r="C920" s="134"/>
      <c r="D920" s="85"/>
      <c r="E920" s="86"/>
      <c r="F920" s="92"/>
      <c r="G920" s="88"/>
    </row>
    <row r="921" spans="2:7" s="46" customFormat="1" ht="15.75">
      <c r="B921" s="138">
        <v>2</v>
      </c>
      <c r="C921" s="139" t="s">
        <v>12</v>
      </c>
      <c r="D921" s="140"/>
      <c r="E921" s="141"/>
      <c r="F921" s="142"/>
      <c r="G921" s="143"/>
    </row>
    <row r="922" spans="2:7" s="29" customFormat="1" ht="15.75">
      <c r="B922" s="90" t="s">
        <v>5</v>
      </c>
      <c r="C922" s="91" t="s">
        <v>84</v>
      </c>
      <c r="D922" s="85"/>
      <c r="E922" s="86"/>
      <c r="F922" s="92"/>
      <c r="G922" s="88"/>
    </row>
    <row r="923" spans="2:7" s="40" customFormat="1" ht="15.75">
      <c r="B923" s="83" t="s">
        <v>21</v>
      </c>
      <c r="C923" s="84" t="s">
        <v>123</v>
      </c>
      <c r="D923" s="85" t="s">
        <v>105</v>
      </c>
      <c r="E923" s="86"/>
      <c r="F923" s="92"/>
      <c r="G923" s="88">
        <f t="shared" ref="G923:G931" si="81">E923*F923</f>
        <v>0</v>
      </c>
    </row>
    <row r="924" spans="2:7" s="40" customFormat="1" ht="15.75">
      <c r="B924" s="83" t="s">
        <v>22</v>
      </c>
      <c r="C924" s="84" t="s">
        <v>124</v>
      </c>
      <c r="D924" s="85" t="s">
        <v>105</v>
      </c>
      <c r="E924" s="86"/>
      <c r="F924" s="92"/>
      <c r="G924" s="88">
        <f t="shared" si="81"/>
        <v>0</v>
      </c>
    </row>
    <row r="925" spans="2:7" s="58" customFormat="1" ht="15.75">
      <c r="B925" s="83" t="s">
        <v>103</v>
      </c>
      <c r="C925" s="84" t="s">
        <v>77</v>
      </c>
      <c r="D925" s="85" t="s">
        <v>105</v>
      </c>
      <c r="E925" s="86"/>
      <c r="F925" s="92"/>
      <c r="G925" s="88">
        <f t="shared" si="81"/>
        <v>0</v>
      </c>
    </row>
    <row r="926" spans="2:7" s="58" customFormat="1" ht="15.75">
      <c r="B926" s="83" t="s">
        <v>85</v>
      </c>
      <c r="C926" s="84" t="s">
        <v>79</v>
      </c>
      <c r="D926" s="85" t="s">
        <v>105</v>
      </c>
      <c r="E926" s="86"/>
      <c r="F926" s="92"/>
      <c r="G926" s="88">
        <f t="shared" si="81"/>
        <v>0</v>
      </c>
    </row>
    <row r="927" spans="2:7" s="58" customFormat="1" ht="15.75">
      <c r="B927" s="83" t="s">
        <v>86</v>
      </c>
      <c r="C927" s="84" t="s">
        <v>78</v>
      </c>
      <c r="D927" s="85" t="s">
        <v>105</v>
      </c>
      <c r="E927" s="86"/>
      <c r="F927" s="92"/>
      <c r="G927" s="88">
        <f t="shared" si="81"/>
        <v>0</v>
      </c>
    </row>
    <row r="928" spans="2:7" s="58" customFormat="1" ht="15.75">
      <c r="B928" s="83" t="s">
        <v>87</v>
      </c>
      <c r="C928" s="84" t="s">
        <v>121</v>
      </c>
      <c r="D928" s="85" t="s">
        <v>105</v>
      </c>
      <c r="E928" s="86"/>
      <c r="F928" s="92"/>
      <c r="G928" s="88">
        <f t="shared" si="81"/>
        <v>0</v>
      </c>
    </row>
    <row r="929" spans="2:7" s="58" customFormat="1" ht="15.75">
      <c r="B929" s="83" t="s">
        <v>88</v>
      </c>
      <c r="C929" s="84" t="s">
        <v>120</v>
      </c>
      <c r="D929" s="85" t="s">
        <v>105</v>
      </c>
      <c r="E929" s="86"/>
      <c r="F929" s="92"/>
      <c r="G929" s="88">
        <f t="shared" si="81"/>
        <v>0</v>
      </c>
    </row>
    <row r="930" spans="2:7" s="58" customFormat="1" ht="15.75">
      <c r="B930" s="83" t="s">
        <v>89</v>
      </c>
      <c r="C930" s="84" t="s">
        <v>80</v>
      </c>
      <c r="D930" s="85" t="s">
        <v>105</v>
      </c>
      <c r="E930" s="86"/>
      <c r="F930" s="92"/>
      <c r="G930" s="88">
        <f t="shared" si="81"/>
        <v>0</v>
      </c>
    </row>
    <row r="931" spans="2:7" s="58" customFormat="1" ht="15.75">
      <c r="B931" s="83" t="s">
        <v>90</v>
      </c>
      <c r="C931" s="84" t="s">
        <v>132</v>
      </c>
      <c r="D931" s="85" t="s">
        <v>105</v>
      </c>
      <c r="E931" s="86"/>
      <c r="F931" s="92"/>
      <c r="G931" s="88">
        <f t="shared" si="81"/>
        <v>0</v>
      </c>
    </row>
    <row r="932" spans="2:7" s="40" customFormat="1" ht="15.75">
      <c r="B932" s="83"/>
      <c r="C932" s="135"/>
      <c r="D932" s="85"/>
      <c r="E932" s="86"/>
      <c r="F932" s="92"/>
      <c r="G932" s="88"/>
    </row>
    <row r="933" spans="2:7" s="40" customFormat="1" ht="15.75">
      <c r="B933" s="138">
        <v>3</v>
      </c>
      <c r="C933" s="139" t="s">
        <v>93</v>
      </c>
      <c r="D933" s="140"/>
      <c r="E933" s="141"/>
      <c r="F933" s="142"/>
      <c r="G933" s="143"/>
    </row>
    <row r="934" spans="2:7" s="40" customFormat="1" ht="15.75">
      <c r="B934" s="90" t="s">
        <v>7</v>
      </c>
      <c r="C934" s="91" t="s">
        <v>94</v>
      </c>
      <c r="D934" s="85"/>
      <c r="E934" s="86"/>
      <c r="F934" s="92"/>
      <c r="G934" s="88"/>
    </row>
    <row r="935" spans="2:7" s="46" customFormat="1" ht="15.75">
      <c r="B935" s="83" t="s">
        <v>23</v>
      </c>
      <c r="C935" s="84" t="s">
        <v>81</v>
      </c>
      <c r="D935" s="85" t="s">
        <v>105</v>
      </c>
      <c r="E935" s="86"/>
      <c r="F935" s="92"/>
      <c r="G935" s="88">
        <f t="shared" ref="G935:G939" si="82">E935*F935</f>
        <v>0</v>
      </c>
    </row>
    <row r="936" spans="2:7" s="40" customFormat="1" ht="15.75">
      <c r="B936" s="83" t="s">
        <v>24</v>
      </c>
      <c r="C936" s="84" t="s">
        <v>82</v>
      </c>
      <c r="D936" s="85" t="s">
        <v>105</v>
      </c>
      <c r="E936" s="86"/>
      <c r="F936" s="92"/>
      <c r="G936" s="88">
        <f t="shared" si="82"/>
        <v>0</v>
      </c>
    </row>
    <row r="937" spans="2:7" s="40" customFormat="1" ht="15.75">
      <c r="B937" s="83" t="s">
        <v>95</v>
      </c>
      <c r="C937" s="84" t="s">
        <v>83</v>
      </c>
      <c r="D937" s="85" t="s">
        <v>105</v>
      </c>
      <c r="E937" s="86"/>
      <c r="F937" s="92"/>
      <c r="G937" s="88">
        <f t="shared" si="82"/>
        <v>0</v>
      </c>
    </row>
    <row r="938" spans="2:7" s="40" customFormat="1" ht="15.75">
      <c r="B938" s="83" t="s">
        <v>96</v>
      </c>
      <c r="C938" s="84" t="s">
        <v>189</v>
      </c>
      <c r="D938" s="85" t="s">
        <v>105</v>
      </c>
      <c r="E938" s="86"/>
      <c r="F938" s="92"/>
      <c r="G938" s="88">
        <f t="shared" si="82"/>
        <v>0</v>
      </c>
    </row>
    <row r="939" spans="2:7" s="40" customFormat="1" ht="15.75">
      <c r="B939" s="83" t="s">
        <v>188</v>
      </c>
      <c r="C939" s="84" t="s">
        <v>211</v>
      </c>
      <c r="D939" s="85" t="s">
        <v>105</v>
      </c>
      <c r="E939" s="86"/>
      <c r="F939" s="92"/>
      <c r="G939" s="88">
        <f t="shared" si="82"/>
        <v>0</v>
      </c>
    </row>
    <row r="940" spans="2:7" s="40" customFormat="1" ht="15.75">
      <c r="B940" s="83"/>
      <c r="C940" s="93"/>
      <c r="D940" s="85"/>
      <c r="E940" s="86"/>
      <c r="F940" s="92"/>
      <c r="G940" s="88"/>
    </row>
    <row r="941" spans="2:7" s="40" customFormat="1" ht="15.75">
      <c r="B941" s="138">
        <v>4</v>
      </c>
      <c r="C941" s="144" t="s">
        <v>25</v>
      </c>
      <c r="D941" s="140"/>
      <c r="E941" s="141"/>
      <c r="F941" s="142"/>
      <c r="G941" s="143"/>
    </row>
    <row r="942" spans="2:7" s="40" customFormat="1" ht="15.75">
      <c r="B942" s="83" t="s">
        <v>8</v>
      </c>
      <c r="C942" s="84" t="s">
        <v>97</v>
      </c>
      <c r="D942" s="85" t="s">
        <v>105</v>
      </c>
      <c r="E942" s="86"/>
      <c r="F942" s="92"/>
      <c r="G942" s="88">
        <f t="shared" ref="G942:G945" si="83">E942*F942</f>
        <v>0</v>
      </c>
    </row>
    <row r="943" spans="2:7" s="40" customFormat="1" ht="15.75">
      <c r="B943" s="83" t="s">
        <v>9</v>
      </c>
      <c r="C943" s="84" t="s">
        <v>239</v>
      </c>
      <c r="D943" s="85" t="s">
        <v>105</v>
      </c>
      <c r="E943" s="86"/>
      <c r="F943" s="92"/>
      <c r="G943" s="88">
        <f t="shared" si="83"/>
        <v>0</v>
      </c>
    </row>
    <row r="944" spans="2:7" s="40" customFormat="1" ht="15.75">
      <c r="B944" s="83" t="s">
        <v>98</v>
      </c>
      <c r="C944" s="84" t="s">
        <v>99</v>
      </c>
      <c r="D944" s="85" t="s">
        <v>105</v>
      </c>
      <c r="E944" s="86"/>
      <c r="F944" s="92"/>
      <c r="G944" s="88">
        <f t="shared" si="83"/>
        <v>0</v>
      </c>
    </row>
    <row r="945" spans="2:7" s="40" customFormat="1" ht="15.75">
      <c r="B945" s="83" t="s">
        <v>113</v>
      </c>
      <c r="C945" s="84" t="s">
        <v>100</v>
      </c>
      <c r="D945" s="85" t="s">
        <v>105</v>
      </c>
      <c r="E945" s="86"/>
      <c r="F945" s="92"/>
      <c r="G945" s="88">
        <f t="shared" si="83"/>
        <v>0</v>
      </c>
    </row>
    <row r="946" spans="2:7" s="40" customFormat="1" ht="15.75">
      <c r="B946" s="83"/>
      <c r="C946" s="84"/>
      <c r="D946" s="85"/>
      <c r="E946" s="86"/>
      <c r="F946" s="92"/>
      <c r="G946" s="88"/>
    </row>
    <row r="947" spans="2:7" s="40" customFormat="1" ht="15.75">
      <c r="B947" s="138">
        <v>5</v>
      </c>
      <c r="C947" s="139" t="s">
        <v>26</v>
      </c>
      <c r="D947" s="140"/>
      <c r="E947" s="141"/>
      <c r="F947" s="142"/>
      <c r="G947" s="143"/>
    </row>
    <row r="948" spans="2:7" s="40" customFormat="1" ht="15.75">
      <c r="B948" s="83" t="s">
        <v>11</v>
      </c>
      <c r="C948" s="84" t="s">
        <v>10</v>
      </c>
      <c r="D948" s="85" t="s">
        <v>105</v>
      </c>
      <c r="E948" s="86"/>
      <c r="F948" s="92"/>
      <c r="G948" s="88">
        <f t="shared" ref="G948:G950" si="84">E948*F948</f>
        <v>0</v>
      </c>
    </row>
    <row r="949" spans="2:7" s="40" customFormat="1" ht="15.75">
      <c r="B949" s="83" t="s">
        <v>27</v>
      </c>
      <c r="C949" s="84" t="s">
        <v>180</v>
      </c>
      <c r="D949" s="85" t="s">
        <v>105</v>
      </c>
      <c r="E949" s="86"/>
      <c r="F949" s="92"/>
      <c r="G949" s="88">
        <f t="shared" si="84"/>
        <v>0</v>
      </c>
    </row>
    <row r="950" spans="2:7" s="40" customFormat="1" ht="15.75">
      <c r="B950" s="83" t="s">
        <v>92</v>
      </c>
      <c r="C950" s="84" t="s">
        <v>181</v>
      </c>
      <c r="D950" s="85" t="s">
        <v>105</v>
      </c>
      <c r="E950" s="86"/>
      <c r="F950" s="92"/>
      <c r="G950" s="88">
        <f t="shared" si="84"/>
        <v>0</v>
      </c>
    </row>
    <row r="951" spans="2:7" s="40" customFormat="1" ht="16.5" thickBot="1">
      <c r="B951" s="94"/>
      <c r="C951" s="95"/>
      <c r="D951" s="96"/>
      <c r="E951" s="97"/>
      <c r="F951" s="98"/>
      <c r="G951" s="99"/>
    </row>
    <row r="952" spans="2:7" ht="15.75" thickBot="1">
      <c r="B952" s="125"/>
      <c r="C952" s="126" t="str">
        <f>CONCATENATE("SUB TOTAL PRECIO ",C913)</f>
        <v>SUB TOTAL PRECIO ESTACIÓN TOBALABA</v>
      </c>
      <c r="D952" s="310"/>
      <c r="E952" s="311"/>
      <c r="F952" s="311"/>
      <c r="G952" s="127">
        <f>SUM(G916:G951)</f>
        <v>0</v>
      </c>
    </row>
    <row r="953" spans="2:7" s="17" customFormat="1" ht="73.5" customHeight="1">
      <c r="B953" s="34" t="s">
        <v>236</v>
      </c>
      <c r="C953" s="34"/>
      <c r="D953" s="16"/>
      <c r="E953" s="16"/>
      <c r="F953" s="16"/>
      <c r="G953" s="16"/>
    </row>
    <row r="954" spans="2:7" s="17" customFormat="1" ht="20.25" customHeight="1">
      <c r="B954" s="33" t="s">
        <v>233</v>
      </c>
      <c r="C954" s="33"/>
      <c r="D954" s="16"/>
      <c r="E954" s="16"/>
      <c r="F954" s="16"/>
      <c r="G954" s="16"/>
    </row>
    <row r="955" spans="2:7" s="17" customFormat="1" ht="20.25" customHeight="1">
      <c r="B955" s="33" t="s">
        <v>234</v>
      </c>
      <c r="C955" s="33"/>
      <c r="D955" s="16"/>
      <c r="E955" s="16"/>
      <c r="F955" s="16"/>
      <c r="G955" s="16"/>
    </row>
    <row r="956" spans="2:7" s="17" customFormat="1" ht="20.25" customHeight="1">
      <c r="B956" s="33" t="s">
        <v>235</v>
      </c>
      <c r="C956" s="33"/>
      <c r="D956" s="16"/>
      <c r="E956" s="16"/>
      <c r="F956" s="16"/>
      <c r="G956" s="16"/>
    </row>
    <row r="959" spans="2:7" ht="16.5" thickBot="1">
      <c r="B959" s="41"/>
      <c r="C959" s="69" t="s">
        <v>208</v>
      </c>
      <c r="D959" s="65"/>
      <c r="E959" s="41"/>
      <c r="F959" s="70"/>
      <c r="G959" s="70"/>
    </row>
    <row r="960" spans="2:7" s="46" customFormat="1" ht="21.75" customHeight="1" thickBot="1">
      <c r="B960" s="75" t="s">
        <v>0</v>
      </c>
      <c r="C960" s="312" t="s">
        <v>1</v>
      </c>
      <c r="D960" s="312" t="s">
        <v>2</v>
      </c>
      <c r="E960" s="307" t="s">
        <v>110</v>
      </c>
      <c r="F960" s="308"/>
      <c r="G960" s="309"/>
    </row>
    <row r="961" spans="2:7" s="46" customFormat="1" ht="16.5" thickBot="1">
      <c r="B961" s="76" t="s">
        <v>44</v>
      </c>
      <c r="C961" s="313"/>
      <c r="D961" s="313"/>
      <c r="E961" s="77" t="s">
        <v>106</v>
      </c>
      <c r="F961" s="78" t="s">
        <v>108</v>
      </c>
      <c r="G961" s="79" t="s">
        <v>109</v>
      </c>
    </row>
    <row r="962" spans="2:7" s="46" customFormat="1" ht="15.75">
      <c r="B962" s="128">
        <v>1</v>
      </c>
      <c r="C962" s="129" t="s">
        <v>19</v>
      </c>
      <c r="D962" s="130"/>
      <c r="E962" s="131"/>
      <c r="F962" s="132"/>
      <c r="G962" s="133"/>
    </row>
    <row r="963" spans="2:7" s="46" customFormat="1" ht="15.75">
      <c r="B963" s="83" t="s">
        <v>20</v>
      </c>
      <c r="C963" s="84" t="s">
        <v>186</v>
      </c>
      <c r="D963" s="85" t="s">
        <v>105</v>
      </c>
      <c r="E963" s="86"/>
      <c r="F963" s="87"/>
      <c r="G963" s="88">
        <f>E963*F963</f>
        <v>0</v>
      </c>
    </row>
    <row r="964" spans="2:7" s="46" customFormat="1" ht="15.75">
      <c r="B964" s="83" t="s">
        <v>107</v>
      </c>
      <c r="C964" s="84" t="s">
        <v>187</v>
      </c>
      <c r="D964" s="85" t="s">
        <v>105</v>
      </c>
      <c r="E964" s="86"/>
      <c r="F964" s="87"/>
      <c r="G964" s="88">
        <f>E964*F964</f>
        <v>0</v>
      </c>
    </row>
    <row r="965" spans="2:7" s="46" customFormat="1" ht="15.75">
      <c r="B965" s="83" t="s">
        <v>111</v>
      </c>
      <c r="C965" s="89" t="s">
        <v>183</v>
      </c>
      <c r="D965" s="85" t="s">
        <v>105</v>
      </c>
      <c r="E965" s="86"/>
      <c r="F965" s="87"/>
      <c r="G965" s="88">
        <f>E965*F965</f>
        <v>0</v>
      </c>
    </row>
    <row r="966" spans="2:7" s="46" customFormat="1" ht="15.75" customHeight="1">
      <c r="B966" s="90"/>
      <c r="C966" s="134"/>
      <c r="D966" s="85"/>
      <c r="E966" s="86"/>
      <c r="F966" s="92"/>
      <c r="G966" s="88"/>
    </row>
    <row r="967" spans="2:7" s="46" customFormat="1" ht="15.75">
      <c r="B967" s="138">
        <v>2</v>
      </c>
      <c r="C967" s="139" t="s">
        <v>12</v>
      </c>
      <c r="D967" s="140"/>
      <c r="E967" s="141"/>
      <c r="F967" s="142"/>
      <c r="G967" s="143"/>
    </row>
    <row r="968" spans="2:7" s="29" customFormat="1" ht="15.75">
      <c r="B968" s="90" t="s">
        <v>5</v>
      </c>
      <c r="C968" s="91" t="s">
        <v>84</v>
      </c>
      <c r="D968" s="85"/>
      <c r="E968" s="86"/>
      <c r="F968" s="92"/>
      <c r="G968" s="88"/>
    </row>
    <row r="969" spans="2:7" s="40" customFormat="1" ht="15.75">
      <c r="B969" s="83" t="s">
        <v>21</v>
      </c>
      <c r="C969" s="84" t="s">
        <v>123</v>
      </c>
      <c r="D969" s="85" t="s">
        <v>105</v>
      </c>
      <c r="E969" s="86"/>
      <c r="F969" s="92"/>
      <c r="G969" s="88">
        <f t="shared" ref="G969:G977" si="85">E969*F969</f>
        <v>0</v>
      </c>
    </row>
    <row r="970" spans="2:7" s="40" customFormat="1" ht="15.75">
      <c r="B970" s="83" t="s">
        <v>22</v>
      </c>
      <c r="C970" s="84" t="s">
        <v>124</v>
      </c>
      <c r="D970" s="85" t="s">
        <v>105</v>
      </c>
      <c r="E970" s="86"/>
      <c r="F970" s="92"/>
      <c r="G970" s="88">
        <f t="shared" si="85"/>
        <v>0</v>
      </c>
    </row>
    <row r="971" spans="2:7" s="58" customFormat="1" ht="15.75">
      <c r="B971" s="83" t="s">
        <v>103</v>
      </c>
      <c r="C971" s="84" t="s">
        <v>77</v>
      </c>
      <c r="D971" s="85" t="s">
        <v>105</v>
      </c>
      <c r="E971" s="86"/>
      <c r="F971" s="92"/>
      <c r="G971" s="88">
        <f t="shared" si="85"/>
        <v>0</v>
      </c>
    </row>
    <row r="972" spans="2:7" s="58" customFormat="1" ht="15.75">
      <c r="B972" s="83" t="s">
        <v>85</v>
      </c>
      <c r="C972" s="84" t="s">
        <v>79</v>
      </c>
      <c r="D972" s="85" t="s">
        <v>105</v>
      </c>
      <c r="E972" s="86"/>
      <c r="F972" s="92"/>
      <c r="G972" s="88">
        <f t="shared" si="85"/>
        <v>0</v>
      </c>
    </row>
    <row r="973" spans="2:7" s="58" customFormat="1" ht="15.75">
      <c r="B973" s="83" t="s">
        <v>86</v>
      </c>
      <c r="C973" s="84" t="s">
        <v>78</v>
      </c>
      <c r="D973" s="85" t="s">
        <v>105</v>
      </c>
      <c r="E973" s="86"/>
      <c r="F973" s="92"/>
      <c r="G973" s="88">
        <f t="shared" si="85"/>
        <v>0</v>
      </c>
    </row>
    <row r="974" spans="2:7" s="58" customFormat="1" ht="15.75">
      <c r="B974" s="83" t="s">
        <v>87</v>
      </c>
      <c r="C974" s="84" t="s">
        <v>121</v>
      </c>
      <c r="D974" s="85" t="s">
        <v>105</v>
      </c>
      <c r="E974" s="86"/>
      <c r="F974" s="92"/>
      <c r="G974" s="88">
        <f t="shared" si="85"/>
        <v>0</v>
      </c>
    </row>
    <row r="975" spans="2:7" s="58" customFormat="1" ht="15.75">
      <c r="B975" s="83" t="s">
        <v>88</v>
      </c>
      <c r="C975" s="84" t="s">
        <v>120</v>
      </c>
      <c r="D975" s="85" t="s">
        <v>105</v>
      </c>
      <c r="E975" s="86"/>
      <c r="F975" s="92"/>
      <c r="G975" s="88">
        <f t="shared" si="85"/>
        <v>0</v>
      </c>
    </row>
    <row r="976" spans="2:7" s="58" customFormat="1" ht="15.75">
      <c r="B976" s="83" t="s">
        <v>89</v>
      </c>
      <c r="C976" s="84" t="s">
        <v>80</v>
      </c>
      <c r="D976" s="85" t="s">
        <v>105</v>
      </c>
      <c r="E976" s="86"/>
      <c r="F976" s="92"/>
      <c r="G976" s="88">
        <f t="shared" si="85"/>
        <v>0</v>
      </c>
    </row>
    <row r="977" spans="2:7" s="58" customFormat="1" ht="15.75">
      <c r="B977" s="83" t="s">
        <v>90</v>
      </c>
      <c r="C977" s="84" t="s">
        <v>132</v>
      </c>
      <c r="D977" s="85" t="s">
        <v>105</v>
      </c>
      <c r="E977" s="86"/>
      <c r="F977" s="92"/>
      <c r="G977" s="88">
        <f t="shared" si="85"/>
        <v>0</v>
      </c>
    </row>
    <row r="978" spans="2:7" s="40" customFormat="1" ht="15.75">
      <c r="B978" s="83"/>
      <c r="C978" s="135"/>
      <c r="D978" s="85"/>
      <c r="E978" s="86"/>
      <c r="F978" s="92"/>
      <c r="G978" s="88"/>
    </row>
    <row r="979" spans="2:7" s="40" customFormat="1" ht="15.75">
      <c r="B979" s="138">
        <v>3</v>
      </c>
      <c r="C979" s="139" t="s">
        <v>93</v>
      </c>
      <c r="D979" s="140"/>
      <c r="E979" s="141"/>
      <c r="F979" s="142"/>
      <c r="G979" s="143"/>
    </row>
    <row r="980" spans="2:7" s="40" customFormat="1" ht="15.75">
      <c r="B980" s="90" t="s">
        <v>7</v>
      </c>
      <c r="C980" s="91" t="s">
        <v>94</v>
      </c>
      <c r="D980" s="85"/>
      <c r="E980" s="86"/>
      <c r="F980" s="92"/>
      <c r="G980" s="88"/>
    </row>
    <row r="981" spans="2:7" s="46" customFormat="1" ht="15.75">
      <c r="B981" s="83" t="s">
        <v>23</v>
      </c>
      <c r="C981" s="84" t="s">
        <v>81</v>
      </c>
      <c r="D981" s="85" t="s">
        <v>105</v>
      </c>
      <c r="E981" s="86"/>
      <c r="F981" s="92"/>
      <c r="G981" s="88">
        <f t="shared" ref="G981:G985" si="86">E981*F981</f>
        <v>0</v>
      </c>
    </row>
    <row r="982" spans="2:7" s="40" customFormat="1" ht="15.75">
      <c r="B982" s="83" t="s">
        <v>24</v>
      </c>
      <c r="C982" s="84" t="s">
        <v>82</v>
      </c>
      <c r="D982" s="85" t="s">
        <v>105</v>
      </c>
      <c r="E982" s="86"/>
      <c r="F982" s="92"/>
      <c r="G982" s="88">
        <f t="shared" si="86"/>
        <v>0</v>
      </c>
    </row>
    <row r="983" spans="2:7" s="40" customFormat="1" ht="15.75">
      <c r="B983" s="83" t="s">
        <v>95</v>
      </c>
      <c r="C983" s="84" t="s">
        <v>83</v>
      </c>
      <c r="D983" s="85" t="s">
        <v>105</v>
      </c>
      <c r="E983" s="86"/>
      <c r="F983" s="92"/>
      <c r="G983" s="88">
        <f t="shared" si="86"/>
        <v>0</v>
      </c>
    </row>
    <row r="984" spans="2:7" s="40" customFormat="1" ht="15.75">
      <c r="B984" s="83" t="s">
        <v>96</v>
      </c>
      <c r="C984" s="84" t="s">
        <v>189</v>
      </c>
      <c r="D984" s="85" t="s">
        <v>105</v>
      </c>
      <c r="E984" s="86"/>
      <c r="F984" s="92"/>
      <c r="G984" s="88">
        <f t="shared" si="86"/>
        <v>0</v>
      </c>
    </row>
    <row r="985" spans="2:7" s="40" customFormat="1" ht="15.75">
      <c r="B985" s="83" t="s">
        <v>188</v>
      </c>
      <c r="C985" s="84" t="s">
        <v>211</v>
      </c>
      <c r="D985" s="85" t="s">
        <v>105</v>
      </c>
      <c r="E985" s="86"/>
      <c r="F985" s="92"/>
      <c r="G985" s="88">
        <f t="shared" si="86"/>
        <v>0</v>
      </c>
    </row>
    <row r="986" spans="2:7" s="40" customFormat="1" ht="15.75">
      <c r="B986" s="83"/>
      <c r="C986" s="93"/>
      <c r="D986" s="85"/>
      <c r="E986" s="86"/>
      <c r="F986" s="92"/>
      <c r="G986" s="88"/>
    </row>
    <row r="987" spans="2:7" s="40" customFormat="1" ht="15.75">
      <c r="B987" s="138">
        <v>4</v>
      </c>
      <c r="C987" s="144" t="s">
        <v>25</v>
      </c>
      <c r="D987" s="140"/>
      <c r="E987" s="141"/>
      <c r="F987" s="142"/>
      <c r="G987" s="143"/>
    </row>
    <row r="988" spans="2:7" s="40" customFormat="1" ht="15.75">
      <c r="B988" s="83" t="s">
        <v>8</v>
      </c>
      <c r="C988" s="84" t="s">
        <v>97</v>
      </c>
      <c r="D988" s="85" t="s">
        <v>105</v>
      </c>
      <c r="E988" s="86"/>
      <c r="F988" s="92"/>
      <c r="G988" s="88">
        <f t="shared" ref="G988:G990" si="87">E988*F988</f>
        <v>0</v>
      </c>
    </row>
    <row r="989" spans="2:7" s="40" customFormat="1" ht="15.75">
      <c r="B989" s="83" t="s">
        <v>9</v>
      </c>
      <c r="C989" s="84" t="s">
        <v>99</v>
      </c>
      <c r="D989" s="85" t="s">
        <v>105</v>
      </c>
      <c r="E989" s="86"/>
      <c r="F989" s="92"/>
      <c r="G989" s="88">
        <f t="shared" si="87"/>
        <v>0</v>
      </c>
    </row>
    <row r="990" spans="2:7" s="40" customFormat="1" ht="15.75">
      <c r="B990" s="83" t="s">
        <v>98</v>
      </c>
      <c r="C990" s="84" t="s">
        <v>100</v>
      </c>
      <c r="D990" s="85" t="s">
        <v>105</v>
      </c>
      <c r="E990" s="86"/>
      <c r="F990" s="92"/>
      <c r="G990" s="88">
        <f t="shared" si="87"/>
        <v>0</v>
      </c>
    </row>
    <row r="991" spans="2:7" s="40" customFormat="1" ht="15.75">
      <c r="B991" s="83"/>
      <c r="C991" s="84"/>
      <c r="D991" s="85"/>
      <c r="E991" s="86"/>
      <c r="F991" s="92"/>
      <c r="G991" s="88"/>
    </row>
    <row r="992" spans="2:7" s="40" customFormat="1" ht="15.75">
      <c r="B992" s="138">
        <v>5</v>
      </c>
      <c r="C992" s="139" t="s">
        <v>26</v>
      </c>
      <c r="D992" s="140"/>
      <c r="E992" s="141"/>
      <c r="F992" s="142"/>
      <c r="G992" s="143"/>
    </row>
    <row r="993" spans="2:7" s="40" customFormat="1" ht="15.75">
      <c r="B993" s="83" t="s">
        <v>11</v>
      </c>
      <c r="C993" s="84" t="s">
        <v>10</v>
      </c>
      <c r="D993" s="85" t="s">
        <v>105</v>
      </c>
      <c r="E993" s="86"/>
      <c r="F993" s="92"/>
      <c r="G993" s="88">
        <f t="shared" ref="G993:G995" si="88">E993*F993</f>
        <v>0</v>
      </c>
    </row>
    <row r="994" spans="2:7" s="40" customFormat="1" ht="15.75">
      <c r="B994" s="83" t="s">
        <v>27</v>
      </c>
      <c r="C994" s="84" t="s">
        <v>180</v>
      </c>
      <c r="D994" s="85" t="s">
        <v>105</v>
      </c>
      <c r="E994" s="86"/>
      <c r="F994" s="92"/>
      <c r="G994" s="88">
        <f t="shared" si="88"/>
        <v>0</v>
      </c>
    </row>
    <row r="995" spans="2:7" s="40" customFormat="1" ht="15.75">
      <c r="B995" s="83" t="s">
        <v>92</v>
      </c>
      <c r="C995" s="84" t="s">
        <v>181</v>
      </c>
      <c r="D995" s="85" t="s">
        <v>105</v>
      </c>
      <c r="E995" s="86"/>
      <c r="F995" s="92"/>
      <c r="G995" s="88">
        <f t="shared" si="88"/>
        <v>0</v>
      </c>
    </row>
    <row r="996" spans="2:7" s="40" customFormat="1" ht="16.5" thickBot="1">
      <c r="B996" s="94"/>
      <c r="C996" s="95"/>
      <c r="D996" s="96"/>
      <c r="E996" s="97"/>
      <c r="F996" s="98"/>
      <c r="G996" s="99"/>
    </row>
    <row r="997" spans="2:7" ht="16.5" thickBot="1">
      <c r="B997" s="80"/>
      <c r="C997" s="126" t="str">
        <f>CONCATENATE("SUB TOTAL PRECIO ",C959)</f>
        <v>SUB TOTAL PRECIO ESTACIÓN EL GOLF</v>
      </c>
      <c r="D997" s="341"/>
      <c r="E997" s="342"/>
      <c r="F997" s="342"/>
      <c r="G997" s="82">
        <f>SUM(G962:G996)</f>
        <v>0</v>
      </c>
    </row>
    <row r="998" spans="2:7" s="17" customFormat="1" ht="73.5" customHeight="1">
      <c r="B998" s="34" t="s">
        <v>236</v>
      </c>
      <c r="C998" s="34"/>
      <c r="D998" s="16"/>
      <c r="E998" s="16"/>
      <c r="F998" s="16"/>
      <c r="G998" s="16"/>
    </row>
    <row r="999" spans="2:7" s="17" customFormat="1" ht="20.25" customHeight="1">
      <c r="B999" s="33" t="s">
        <v>233</v>
      </c>
      <c r="C999" s="33"/>
      <c r="D999" s="16"/>
      <c r="E999" s="16"/>
      <c r="F999" s="16"/>
      <c r="G999" s="16"/>
    </row>
    <row r="1000" spans="2:7" s="17" customFormat="1" ht="20.25" customHeight="1">
      <c r="B1000" s="33" t="s">
        <v>234</v>
      </c>
      <c r="C1000" s="33"/>
      <c r="D1000" s="16"/>
      <c r="E1000" s="16"/>
      <c r="F1000" s="16"/>
      <c r="G1000" s="16"/>
    </row>
    <row r="1001" spans="2:7" s="17" customFormat="1" ht="20.25" customHeight="1">
      <c r="B1001" s="33" t="s">
        <v>235</v>
      </c>
      <c r="C1001" s="33"/>
      <c r="D1001" s="16"/>
      <c r="E1001" s="16"/>
      <c r="F1001" s="16"/>
      <c r="G1001" s="16"/>
    </row>
    <row r="1003" spans="2:7" ht="15.75">
      <c r="B1003" s="43"/>
      <c r="C1003" s="71"/>
      <c r="D1003" s="72"/>
      <c r="E1003" s="43"/>
      <c r="F1003" s="45"/>
      <c r="G1003" s="45"/>
    </row>
    <row r="1004" spans="2:7" ht="15.75" thickBot="1">
      <c r="B1004" s="102"/>
      <c r="C1004" s="136" t="s">
        <v>209</v>
      </c>
      <c r="D1004" s="104"/>
      <c r="E1004" s="102"/>
      <c r="F1004" s="137"/>
      <c r="G1004" s="137"/>
    </row>
    <row r="1005" spans="2:7" s="46" customFormat="1" ht="21.75" customHeight="1" thickBot="1">
      <c r="B1005" s="107" t="s">
        <v>0</v>
      </c>
      <c r="C1005" s="302" t="s">
        <v>1</v>
      </c>
      <c r="D1005" s="302" t="s">
        <v>2</v>
      </c>
      <c r="E1005" s="304" t="s">
        <v>110</v>
      </c>
      <c r="F1005" s="305"/>
      <c r="G1005" s="306"/>
    </row>
    <row r="1006" spans="2:7" s="46" customFormat="1" ht="16.5" thickBot="1">
      <c r="B1006" s="108" t="s">
        <v>45</v>
      </c>
      <c r="C1006" s="303"/>
      <c r="D1006" s="303"/>
      <c r="E1006" s="109" t="s">
        <v>106</v>
      </c>
      <c r="F1006" s="110" t="s">
        <v>108</v>
      </c>
      <c r="G1006" s="111" t="s">
        <v>109</v>
      </c>
    </row>
    <row r="1007" spans="2:7" s="46" customFormat="1" ht="15.75">
      <c r="B1007" s="128">
        <v>1</v>
      </c>
      <c r="C1007" s="129" t="s">
        <v>19</v>
      </c>
      <c r="D1007" s="130"/>
      <c r="E1007" s="131"/>
      <c r="F1007" s="132"/>
      <c r="G1007" s="133"/>
    </row>
    <row r="1008" spans="2:7" s="46" customFormat="1" ht="15.75">
      <c r="B1008" s="83" t="s">
        <v>20</v>
      </c>
      <c r="C1008" s="84" t="s">
        <v>186</v>
      </c>
      <c r="D1008" s="85" t="s">
        <v>105</v>
      </c>
      <c r="E1008" s="86"/>
      <c r="F1008" s="87"/>
      <c r="G1008" s="88">
        <f>E1008*F1008</f>
        <v>0</v>
      </c>
    </row>
    <row r="1009" spans="2:7" s="46" customFormat="1" ht="15.75">
      <c r="B1009" s="83" t="s">
        <v>107</v>
      </c>
      <c r="C1009" s="84" t="s">
        <v>187</v>
      </c>
      <c r="D1009" s="85" t="s">
        <v>105</v>
      </c>
      <c r="E1009" s="86"/>
      <c r="F1009" s="87"/>
      <c r="G1009" s="88">
        <f>E1009*F1009</f>
        <v>0</v>
      </c>
    </row>
    <row r="1010" spans="2:7" s="46" customFormat="1" ht="15.75">
      <c r="B1010" s="83" t="s">
        <v>111</v>
      </c>
      <c r="C1010" s="89" t="s">
        <v>183</v>
      </c>
      <c r="D1010" s="85" t="s">
        <v>105</v>
      </c>
      <c r="E1010" s="86"/>
      <c r="F1010" s="87"/>
      <c r="G1010" s="88">
        <f>E1010*F1010</f>
        <v>0</v>
      </c>
    </row>
    <row r="1011" spans="2:7" s="46" customFormat="1" ht="15.75" customHeight="1">
      <c r="B1011" s="90"/>
      <c r="C1011" s="134"/>
      <c r="D1011" s="85"/>
      <c r="E1011" s="86"/>
      <c r="F1011" s="92"/>
      <c r="G1011" s="88"/>
    </row>
    <row r="1012" spans="2:7" s="46" customFormat="1" ht="15.75">
      <c r="B1012" s="138">
        <v>2</v>
      </c>
      <c r="C1012" s="139" t="s">
        <v>12</v>
      </c>
      <c r="D1012" s="140"/>
      <c r="E1012" s="141"/>
      <c r="F1012" s="142"/>
      <c r="G1012" s="143"/>
    </row>
    <row r="1013" spans="2:7" s="29" customFormat="1" ht="15.75">
      <c r="B1013" s="90" t="s">
        <v>5</v>
      </c>
      <c r="C1013" s="91" t="s">
        <v>84</v>
      </c>
      <c r="D1013" s="85"/>
      <c r="E1013" s="86"/>
      <c r="F1013" s="92"/>
      <c r="G1013" s="88"/>
    </row>
    <row r="1014" spans="2:7" s="40" customFormat="1" ht="15.75">
      <c r="B1014" s="83" t="s">
        <v>21</v>
      </c>
      <c r="C1014" s="84" t="s">
        <v>123</v>
      </c>
      <c r="D1014" s="85" t="s">
        <v>105</v>
      </c>
      <c r="E1014" s="86"/>
      <c r="F1014" s="92"/>
      <c r="G1014" s="88">
        <f t="shared" ref="G1014:G1022" si="89">E1014*F1014</f>
        <v>0</v>
      </c>
    </row>
    <row r="1015" spans="2:7" s="40" customFormat="1" ht="15.75">
      <c r="B1015" s="83" t="s">
        <v>22</v>
      </c>
      <c r="C1015" s="84" t="s">
        <v>124</v>
      </c>
      <c r="D1015" s="85" t="s">
        <v>105</v>
      </c>
      <c r="E1015" s="86"/>
      <c r="F1015" s="92"/>
      <c r="G1015" s="88">
        <f t="shared" si="89"/>
        <v>0</v>
      </c>
    </row>
    <row r="1016" spans="2:7" s="58" customFormat="1" ht="15.75">
      <c r="B1016" s="83" t="s">
        <v>103</v>
      </c>
      <c r="C1016" s="84" t="s">
        <v>77</v>
      </c>
      <c r="D1016" s="85" t="s">
        <v>105</v>
      </c>
      <c r="E1016" s="86"/>
      <c r="F1016" s="92"/>
      <c r="G1016" s="88">
        <f t="shared" si="89"/>
        <v>0</v>
      </c>
    </row>
    <row r="1017" spans="2:7" s="58" customFormat="1" ht="15.75">
      <c r="B1017" s="83" t="s">
        <v>85</v>
      </c>
      <c r="C1017" s="84" t="s">
        <v>79</v>
      </c>
      <c r="D1017" s="85" t="s">
        <v>105</v>
      </c>
      <c r="E1017" s="86"/>
      <c r="F1017" s="92"/>
      <c r="G1017" s="88">
        <f t="shared" si="89"/>
        <v>0</v>
      </c>
    </row>
    <row r="1018" spans="2:7" s="58" customFormat="1" ht="15.75">
      <c r="B1018" s="83" t="s">
        <v>86</v>
      </c>
      <c r="C1018" s="84" t="s">
        <v>78</v>
      </c>
      <c r="D1018" s="85" t="s">
        <v>105</v>
      </c>
      <c r="E1018" s="86"/>
      <c r="F1018" s="92"/>
      <c r="G1018" s="88">
        <f t="shared" si="89"/>
        <v>0</v>
      </c>
    </row>
    <row r="1019" spans="2:7" s="58" customFormat="1" ht="15.75">
      <c r="B1019" s="83" t="s">
        <v>87</v>
      </c>
      <c r="C1019" s="84" t="s">
        <v>121</v>
      </c>
      <c r="D1019" s="85" t="s">
        <v>105</v>
      </c>
      <c r="E1019" s="86"/>
      <c r="F1019" s="92"/>
      <c r="G1019" s="88">
        <f t="shared" si="89"/>
        <v>0</v>
      </c>
    </row>
    <row r="1020" spans="2:7" s="58" customFormat="1" ht="15.75">
      <c r="B1020" s="83" t="s">
        <v>88</v>
      </c>
      <c r="C1020" s="84" t="s">
        <v>120</v>
      </c>
      <c r="D1020" s="85" t="s">
        <v>105</v>
      </c>
      <c r="E1020" s="86"/>
      <c r="F1020" s="92"/>
      <c r="G1020" s="88">
        <f t="shared" si="89"/>
        <v>0</v>
      </c>
    </row>
    <row r="1021" spans="2:7" s="58" customFormat="1" ht="15.75">
      <c r="B1021" s="83" t="s">
        <v>89</v>
      </c>
      <c r="C1021" s="84" t="s">
        <v>80</v>
      </c>
      <c r="D1021" s="85" t="s">
        <v>105</v>
      </c>
      <c r="E1021" s="86"/>
      <c r="F1021" s="92"/>
      <c r="G1021" s="88">
        <f t="shared" si="89"/>
        <v>0</v>
      </c>
    </row>
    <row r="1022" spans="2:7" s="58" customFormat="1" ht="15.75">
      <c r="B1022" s="83" t="s">
        <v>90</v>
      </c>
      <c r="C1022" s="84" t="s">
        <v>132</v>
      </c>
      <c r="D1022" s="85" t="s">
        <v>105</v>
      </c>
      <c r="E1022" s="86"/>
      <c r="F1022" s="92"/>
      <c r="G1022" s="88">
        <f t="shared" si="89"/>
        <v>0</v>
      </c>
    </row>
    <row r="1023" spans="2:7" s="40" customFormat="1" ht="15.75">
      <c r="B1023" s="83"/>
      <c r="C1023" s="135"/>
      <c r="D1023" s="85"/>
      <c r="E1023" s="86"/>
      <c r="F1023" s="92"/>
      <c r="G1023" s="88"/>
    </row>
    <row r="1024" spans="2:7" s="40" customFormat="1" ht="15.75">
      <c r="B1024" s="138">
        <v>3</v>
      </c>
      <c r="C1024" s="139" t="s">
        <v>93</v>
      </c>
      <c r="D1024" s="140"/>
      <c r="E1024" s="141"/>
      <c r="F1024" s="142"/>
      <c r="G1024" s="143"/>
    </row>
    <row r="1025" spans="2:7" s="40" customFormat="1" ht="15.75">
      <c r="B1025" s="90" t="s">
        <v>7</v>
      </c>
      <c r="C1025" s="91" t="s">
        <v>94</v>
      </c>
      <c r="D1025" s="85"/>
      <c r="E1025" s="86"/>
      <c r="F1025" s="92"/>
      <c r="G1025" s="88"/>
    </row>
    <row r="1026" spans="2:7" s="46" customFormat="1" ht="15.75">
      <c r="B1026" s="83" t="s">
        <v>23</v>
      </c>
      <c r="C1026" s="84" t="s">
        <v>81</v>
      </c>
      <c r="D1026" s="85" t="s">
        <v>105</v>
      </c>
      <c r="E1026" s="86"/>
      <c r="F1026" s="92"/>
      <c r="G1026" s="88">
        <f t="shared" ref="G1026:G1030" si="90">E1026*F1026</f>
        <v>0</v>
      </c>
    </row>
    <row r="1027" spans="2:7" s="40" customFormat="1" ht="15.75">
      <c r="B1027" s="83" t="s">
        <v>24</v>
      </c>
      <c r="C1027" s="84" t="s">
        <v>82</v>
      </c>
      <c r="D1027" s="85" t="s">
        <v>105</v>
      </c>
      <c r="E1027" s="86"/>
      <c r="F1027" s="92"/>
      <c r="G1027" s="88">
        <f t="shared" si="90"/>
        <v>0</v>
      </c>
    </row>
    <row r="1028" spans="2:7" s="40" customFormat="1" ht="15.75">
      <c r="B1028" s="83" t="s">
        <v>95</v>
      </c>
      <c r="C1028" s="84" t="s">
        <v>83</v>
      </c>
      <c r="D1028" s="85" t="s">
        <v>105</v>
      </c>
      <c r="E1028" s="86"/>
      <c r="F1028" s="92"/>
      <c r="G1028" s="88">
        <f t="shared" si="90"/>
        <v>0</v>
      </c>
    </row>
    <row r="1029" spans="2:7" s="40" customFormat="1" ht="15.75">
      <c r="B1029" s="83" t="s">
        <v>96</v>
      </c>
      <c r="C1029" s="84" t="s">
        <v>189</v>
      </c>
      <c r="D1029" s="85" t="s">
        <v>105</v>
      </c>
      <c r="E1029" s="86"/>
      <c r="F1029" s="92"/>
      <c r="G1029" s="88">
        <f t="shared" si="90"/>
        <v>0</v>
      </c>
    </row>
    <row r="1030" spans="2:7" s="40" customFormat="1" ht="15.75">
      <c r="B1030" s="83" t="s">
        <v>188</v>
      </c>
      <c r="C1030" s="84" t="s">
        <v>211</v>
      </c>
      <c r="D1030" s="85" t="s">
        <v>105</v>
      </c>
      <c r="E1030" s="86"/>
      <c r="F1030" s="92"/>
      <c r="G1030" s="88">
        <f t="shared" si="90"/>
        <v>0</v>
      </c>
    </row>
    <row r="1031" spans="2:7" s="40" customFormat="1" ht="15.75">
      <c r="B1031" s="83"/>
      <c r="C1031" s="93"/>
      <c r="D1031" s="85"/>
      <c r="E1031" s="86"/>
      <c r="F1031" s="92"/>
      <c r="G1031" s="88"/>
    </row>
    <row r="1032" spans="2:7" s="40" customFormat="1" ht="15.75">
      <c r="B1032" s="138">
        <v>4</v>
      </c>
      <c r="C1032" s="144" t="s">
        <v>25</v>
      </c>
      <c r="D1032" s="140"/>
      <c r="E1032" s="141"/>
      <c r="F1032" s="142"/>
      <c r="G1032" s="143"/>
    </row>
    <row r="1033" spans="2:7" s="40" customFormat="1" ht="15.75">
      <c r="B1033" s="83" t="s">
        <v>8</v>
      </c>
      <c r="C1033" s="84" t="s">
        <v>97</v>
      </c>
      <c r="D1033" s="85" t="s">
        <v>105</v>
      </c>
      <c r="E1033" s="86"/>
      <c r="F1033" s="92"/>
      <c r="G1033" s="88">
        <f t="shared" ref="G1033:G1035" si="91">E1033*F1033</f>
        <v>0</v>
      </c>
    </row>
    <row r="1034" spans="2:7" s="40" customFormat="1" ht="15.75">
      <c r="B1034" s="83" t="s">
        <v>9</v>
      </c>
      <c r="C1034" s="84" t="s">
        <v>99</v>
      </c>
      <c r="D1034" s="85" t="s">
        <v>105</v>
      </c>
      <c r="E1034" s="86"/>
      <c r="F1034" s="92"/>
      <c r="G1034" s="88">
        <f t="shared" si="91"/>
        <v>0</v>
      </c>
    </row>
    <row r="1035" spans="2:7" s="40" customFormat="1" ht="15.75">
      <c r="B1035" s="83" t="s">
        <v>98</v>
      </c>
      <c r="C1035" s="84" t="s">
        <v>100</v>
      </c>
      <c r="D1035" s="85" t="s">
        <v>105</v>
      </c>
      <c r="E1035" s="86"/>
      <c r="F1035" s="92"/>
      <c r="G1035" s="88">
        <f t="shared" si="91"/>
        <v>0</v>
      </c>
    </row>
    <row r="1036" spans="2:7" s="40" customFormat="1" ht="15.75">
      <c r="B1036" s="83"/>
      <c r="C1036" s="84"/>
      <c r="D1036" s="85"/>
      <c r="E1036" s="86"/>
      <c r="F1036" s="92"/>
      <c r="G1036" s="88"/>
    </row>
    <row r="1037" spans="2:7" s="40" customFormat="1" ht="15.75">
      <c r="B1037" s="138">
        <v>5</v>
      </c>
      <c r="C1037" s="139" t="s">
        <v>26</v>
      </c>
      <c r="D1037" s="140"/>
      <c r="E1037" s="141"/>
      <c r="F1037" s="142"/>
      <c r="G1037" s="143"/>
    </row>
    <row r="1038" spans="2:7" s="40" customFormat="1" ht="15.75">
      <c r="B1038" s="83" t="s">
        <v>11</v>
      </c>
      <c r="C1038" s="84" t="s">
        <v>10</v>
      </c>
      <c r="D1038" s="85" t="s">
        <v>105</v>
      </c>
      <c r="E1038" s="86"/>
      <c r="F1038" s="92"/>
      <c r="G1038" s="88">
        <f t="shared" ref="G1038:G1040" si="92">E1038*F1038</f>
        <v>0</v>
      </c>
    </row>
    <row r="1039" spans="2:7" s="40" customFormat="1" ht="15.75">
      <c r="B1039" s="83" t="s">
        <v>27</v>
      </c>
      <c r="C1039" s="84" t="s">
        <v>180</v>
      </c>
      <c r="D1039" s="85" t="s">
        <v>105</v>
      </c>
      <c r="E1039" s="86"/>
      <c r="F1039" s="92"/>
      <c r="G1039" s="88">
        <f t="shared" si="92"/>
        <v>0</v>
      </c>
    </row>
    <row r="1040" spans="2:7" s="40" customFormat="1" ht="15.75">
      <c r="B1040" s="83" t="s">
        <v>92</v>
      </c>
      <c r="C1040" s="84" t="s">
        <v>181</v>
      </c>
      <c r="D1040" s="85" t="s">
        <v>105</v>
      </c>
      <c r="E1040" s="86"/>
      <c r="F1040" s="92"/>
      <c r="G1040" s="88">
        <f t="shared" si="92"/>
        <v>0</v>
      </c>
    </row>
    <row r="1041" spans="2:7" s="40" customFormat="1" ht="16.5" thickBot="1">
      <c r="B1041" s="94"/>
      <c r="C1041" s="95"/>
      <c r="D1041" s="96"/>
      <c r="E1041" s="97"/>
      <c r="F1041" s="98"/>
      <c r="G1041" s="99"/>
    </row>
    <row r="1042" spans="2:7" ht="15.75" thickBot="1">
      <c r="B1042" s="125"/>
      <c r="C1042" s="126" t="str">
        <f>CONCATENATE("SUB TOTAL PRECIO ",C1004)</f>
        <v>SUB TOTAL PRECIO ESTACIÓN ALCÁNTARA</v>
      </c>
      <c r="D1042" s="310"/>
      <c r="E1042" s="311"/>
      <c r="F1042" s="311"/>
      <c r="G1042" s="127">
        <f>SUM(G1007:G1041)</f>
        <v>0</v>
      </c>
    </row>
    <row r="1043" spans="2:7" s="17" customFormat="1" ht="73.5" customHeight="1">
      <c r="B1043" s="34" t="s">
        <v>236</v>
      </c>
      <c r="C1043" s="34"/>
      <c r="D1043" s="16"/>
      <c r="E1043" s="16"/>
      <c r="F1043" s="16"/>
      <c r="G1043" s="16"/>
    </row>
    <row r="1044" spans="2:7" s="17" customFormat="1" ht="20.25" customHeight="1">
      <c r="B1044" s="33" t="s">
        <v>233</v>
      </c>
      <c r="C1044" s="33"/>
      <c r="D1044" s="16"/>
      <c r="E1044" s="16"/>
      <c r="F1044" s="16"/>
      <c r="G1044" s="16"/>
    </row>
    <row r="1045" spans="2:7" s="17" customFormat="1" ht="20.25" customHeight="1">
      <c r="B1045" s="33" t="s">
        <v>234</v>
      </c>
      <c r="C1045" s="33"/>
      <c r="D1045" s="16"/>
      <c r="E1045" s="16"/>
      <c r="F1045" s="16"/>
      <c r="G1045" s="16"/>
    </row>
    <row r="1046" spans="2:7" s="17" customFormat="1" ht="20.25" customHeight="1">
      <c r="B1046" s="33" t="s">
        <v>235</v>
      </c>
      <c r="C1046" s="33"/>
      <c r="D1046" s="16"/>
      <c r="E1046" s="16"/>
      <c r="F1046" s="16"/>
      <c r="G1046" s="16"/>
    </row>
    <row r="1049" spans="2:7" ht="15.75" thickBot="1">
      <c r="B1049" s="102"/>
      <c r="C1049" s="136" t="s">
        <v>210</v>
      </c>
      <c r="D1049" s="104"/>
      <c r="E1049" s="102"/>
      <c r="F1049" s="137"/>
      <c r="G1049" s="137"/>
    </row>
    <row r="1050" spans="2:7" s="46" customFormat="1" ht="21.75" customHeight="1" thickBot="1">
      <c r="B1050" s="107" t="s">
        <v>0</v>
      </c>
      <c r="C1050" s="302" t="s">
        <v>1</v>
      </c>
      <c r="D1050" s="302" t="s">
        <v>2</v>
      </c>
      <c r="E1050" s="304" t="s">
        <v>110</v>
      </c>
      <c r="F1050" s="305"/>
      <c r="G1050" s="306"/>
    </row>
    <row r="1051" spans="2:7" s="46" customFormat="1" ht="16.5" thickBot="1">
      <c r="B1051" s="108" t="s">
        <v>46</v>
      </c>
      <c r="C1051" s="303"/>
      <c r="D1051" s="303"/>
      <c r="E1051" s="109" t="s">
        <v>106</v>
      </c>
      <c r="F1051" s="110" t="s">
        <v>108</v>
      </c>
      <c r="G1051" s="111" t="s">
        <v>109</v>
      </c>
    </row>
    <row r="1052" spans="2:7" s="46" customFormat="1" ht="15.75">
      <c r="B1052" s="128">
        <v>1</v>
      </c>
      <c r="C1052" s="129" t="s">
        <v>19</v>
      </c>
      <c r="D1052" s="130"/>
      <c r="E1052" s="131"/>
      <c r="F1052" s="132"/>
      <c r="G1052" s="133"/>
    </row>
    <row r="1053" spans="2:7" s="46" customFormat="1" ht="15.75">
      <c r="B1053" s="83" t="s">
        <v>20</v>
      </c>
      <c r="C1053" s="84" t="s">
        <v>186</v>
      </c>
      <c r="D1053" s="85" t="s">
        <v>105</v>
      </c>
      <c r="E1053" s="86"/>
      <c r="F1053" s="87"/>
      <c r="G1053" s="88">
        <f>E1053*F1053</f>
        <v>0</v>
      </c>
    </row>
    <row r="1054" spans="2:7" s="46" customFormat="1" ht="15.75">
      <c r="B1054" s="83" t="s">
        <v>107</v>
      </c>
      <c r="C1054" s="84" t="s">
        <v>187</v>
      </c>
      <c r="D1054" s="85" t="s">
        <v>105</v>
      </c>
      <c r="E1054" s="86"/>
      <c r="F1054" s="87"/>
      <c r="G1054" s="88">
        <f>E1054*F1054</f>
        <v>0</v>
      </c>
    </row>
    <row r="1055" spans="2:7" s="46" customFormat="1" ht="15.75">
      <c r="B1055" s="83" t="s">
        <v>111</v>
      </c>
      <c r="C1055" s="89" t="s">
        <v>183</v>
      </c>
      <c r="D1055" s="85" t="s">
        <v>105</v>
      </c>
      <c r="E1055" s="86"/>
      <c r="F1055" s="87"/>
      <c r="G1055" s="88">
        <f>E1055*F1055</f>
        <v>0</v>
      </c>
    </row>
    <row r="1056" spans="2:7" s="46" customFormat="1" ht="15.75" customHeight="1">
      <c r="B1056" s="90"/>
      <c r="C1056" s="134"/>
      <c r="D1056" s="85"/>
      <c r="E1056" s="86"/>
      <c r="F1056" s="92"/>
      <c r="G1056" s="88"/>
    </row>
    <row r="1057" spans="2:7" s="46" customFormat="1" ht="15.75">
      <c r="B1057" s="138">
        <v>2</v>
      </c>
      <c r="C1057" s="139" t="s">
        <v>12</v>
      </c>
      <c r="D1057" s="140"/>
      <c r="E1057" s="141"/>
      <c r="F1057" s="142"/>
      <c r="G1057" s="143"/>
    </row>
    <row r="1058" spans="2:7" s="29" customFormat="1" ht="15.75">
      <c r="B1058" s="90" t="s">
        <v>5</v>
      </c>
      <c r="C1058" s="91" t="s">
        <v>84</v>
      </c>
      <c r="D1058" s="85"/>
      <c r="E1058" s="86"/>
      <c r="F1058" s="92"/>
      <c r="G1058" s="88"/>
    </row>
    <row r="1059" spans="2:7" s="40" customFormat="1" ht="15.75">
      <c r="B1059" s="83" t="s">
        <v>21</v>
      </c>
      <c r="C1059" s="84" t="s">
        <v>123</v>
      </c>
      <c r="D1059" s="85" t="s">
        <v>105</v>
      </c>
      <c r="E1059" s="86"/>
      <c r="F1059" s="92"/>
      <c r="G1059" s="88">
        <f t="shared" ref="G1059:G1067" si="93">E1059*F1059</f>
        <v>0</v>
      </c>
    </row>
    <row r="1060" spans="2:7" s="40" customFormat="1" ht="15.75">
      <c r="B1060" s="83" t="s">
        <v>22</v>
      </c>
      <c r="C1060" s="84" t="s">
        <v>124</v>
      </c>
      <c r="D1060" s="85" t="s">
        <v>105</v>
      </c>
      <c r="E1060" s="86"/>
      <c r="F1060" s="92"/>
      <c r="G1060" s="88">
        <f t="shared" si="93"/>
        <v>0</v>
      </c>
    </row>
    <row r="1061" spans="2:7" s="58" customFormat="1" ht="15.75">
      <c r="B1061" s="83" t="s">
        <v>103</v>
      </c>
      <c r="C1061" s="84" t="s">
        <v>77</v>
      </c>
      <c r="D1061" s="85" t="s">
        <v>105</v>
      </c>
      <c r="E1061" s="86"/>
      <c r="F1061" s="92"/>
      <c r="G1061" s="88">
        <f t="shared" si="93"/>
        <v>0</v>
      </c>
    </row>
    <row r="1062" spans="2:7" s="58" customFormat="1" ht="15.75">
      <c r="B1062" s="83" t="s">
        <v>85</v>
      </c>
      <c r="C1062" s="84" t="s">
        <v>79</v>
      </c>
      <c r="D1062" s="85" t="s">
        <v>105</v>
      </c>
      <c r="E1062" s="86"/>
      <c r="F1062" s="92"/>
      <c r="G1062" s="88">
        <f t="shared" si="93"/>
        <v>0</v>
      </c>
    </row>
    <row r="1063" spans="2:7" s="58" customFormat="1" ht="15.75">
      <c r="B1063" s="83" t="s">
        <v>86</v>
      </c>
      <c r="C1063" s="84" t="s">
        <v>78</v>
      </c>
      <c r="D1063" s="85" t="s">
        <v>105</v>
      </c>
      <c r="E1063" s="86"/>
      <c r="F1063" s="92"/>
      <c r="G1063" s="88">
        <f t="shared" si="93"/>
        <v>0</v>
      </c>
    </row>
    <row r="1064" spans="2:7" s="58" customFormat="1" ht="15.75">
      <c r="B1064" s="83" t="s">
        <v>87</v>
      </c>
      <c r="C1064" s="84" t="s">
        <v>121</v>
      </c>
      <c r="D1064" s="85" t="s">
        <v>105</v>
      </c>
      <c r="E1064" s="86"/>
      <c r="F1064" s="92"/>
      <c r="G1064" s="88">
        <f t="shared" si="93"/>
        <v>0</v>
      </c>
    </row>
    <row r="1065" spans="2:7" s="58" customFormat="1" ht="15.75">
      <c r="B1065" s="83" t="s">
        <v>88</v>
      </c>
      <c r="C1065" s="84" t="s">
        <v>120</v>
      </c>
      <c r="D1065" s="85" t="s">
        <v>105</v>
      </c>
      <c r="E1065" s="86"/>
      <c r="F1065" s="92"/>
      <c r="G1065" s="88">
        <f t="shared" si="93"/>
        <v>0</v>
      </c>
    </row>
    <row r="1066" spans="2:7" s="58" customFormat="1" ht="15.75">
      <c r="B1066" s="83" t="s">
        <v>89</v>
      </c>
      <c r="C1066" s="84" t="s">
        <v>80</v>
      </c>
      <c r="D1066" s="85" t="s">
        <v>105</v>
      </c>
      <c r="E1066" s="86"/>
      <c r="F1066" s="92"/>
      <c r="G1066" s="88">
        <f t="shared" si="93"/>
        <v>0</v>
      </c>
    </row>
    <row r="1067" spans="2:7" s="58" customFormat="1" ht="15.75">
      <c r="B1067" s="83" t="s">
        <v>90</v>
      </c>
      <c r="C1067" s="84" t="s">
        <v>132</v>
      </c>
      <c r="D1067" s="85" t="s">
        <v>105</v>
      </c>
      <c r="E1067" s="86"/>
      <c r="F1067" s="92"/>
      <c r="G1067" s="88">
        <f t="shared" si="93"/>
        <v>0</v>
      </c>
    </row>
    <row r="1068" spans="2:7" s="40" customFormat="1" ht="15.75">
      <c r="B1068" s="83"/>
      <c r="C1068" s="135"/>
      <c r="D1068" s="85"/>
      <c r="E1068" s="86"/>
      <c r="F1068" s="92"/>
      <c r="G1068" s="88"/>
    </row>
    <row r="1069" spans="2:7" s="40" customFormat="1" ht="15.75">
      <c r="B1069" s="138">
        <v>3</v>
      </c>
      <c r="C1069" s="139" t="s">
        <v>93</v>
      </c>
      <c r="D1069" s="140"/>
      <c r="E1069" s="141"/>
      <c r="F1069" s="142"/>
      <c r="G1069" s="143"/>
    </row>
    <row r="1070" spans="2:7" s="40" customFormat="1" ht="15.75">
      <c r="B1070" s="90" t="s">
        <v>7</v>
      </c>
      <c r="C1070" s="91" t="s">
        <v>94</v>
      </c>
      <c r="D1070" s="85"/>
      <c r="E1070" s="86"/>
      <c r="F1070" s="92"/>
      <c r="G1070" s="88"/>
    </row>
    <row r="1071" spans="2:7" s="46" customFormat="1" ht="15.75">
      <c r="B1071" s="83" t="s">
        <v>23</v>
      </c>
      <c r="C1071" s="84" t="s">
        <v>81</v>
      </c>
      <c r="D1071" s="85" t="s">
        <v>105</v>
      </c>
      <c r="E1071" s="86"/>
      <c r="F1071" s="92"/>
      <c r="G1071" s="88">
        <f t="shared" ref="G1071:G1075" si="94">E1071*F1071</f>
        <v>0</v>
      </c>
    </row>
    <row r="1072" spans="2:7" s="40" customFormat="1" ht="15.75">
      <c r="B1072" s="83" t="s">
        <v>24</v>
      </c>
      <c r="C1072" s="84" t="s">
        <v>82</v>
      </c>
      <c r="D1072" s="85" t="s">
        <v>105</v>
      </c>
      <c r="E1072" s="86"/>
      <c r="F1072" s="92"/>
      <c r="G1072" s="88">
        <f t="shared" si="94"/>
        <v>0</v>
      </c>
    </row>
    <row r="1073" spans="2:7" s="40" customFormat="1" ht="15.75">
      <c r="B1073" s="83" t="s">
        <v>95</v>
      </c>
      <c r="C1073" s="84" t="s">
        <v>83</v>
      </c>
      <c r="D1073" s="85" t="s">
        <v>105</v>
      </c>
      <c r="E1073" s="86"/>
      <c r="F1073" s="92"/>
      <c r="G1073" s="88">
        <f t="shared" si="94"/>
        <v>0</v>
      </c>
    </row>
    <row r="1074" spans="2:7" s="40" customFormat="1" ht="15.75">
      <c r="B1074" s="83" t="s">
        <v>96</v>
      </c>
      <c r="C1074" s="84" t="s">
        <v>189</v>
      </c>
      <c r="D1074" s="85" t="s">
        <v>105</v>
      </c>
      <c r="E1074" s="86"/>
      <c r="F1074" s="92"/>
      <c r="G1074" s="88">
        <f t="shared" si="94"/>
        <v>0</v>
      </c>
    </row>
    <row r="1075" spans="2:7" s="40" customFormat="1" ht="15.75">
      <c r="B1075" s="83" t="s">
        <v>188</v>
      </c>
      <c r="C1075" s="84" t="s">
        <v>211</v>
      </c>
      <c r="D1075" s="85" t="s">
        <v>105</v>
      </c>
      <c r="E1075" s="86"/>
      <c r="F1075" s="92"/>
      <c r="G1075" s="88">
        <f t="shared" si="94"/>
        <v>0</v>
      </c>
    </row>
    <row r="1076" spans="2:7" s="40" customFormat="1" ht="15.75">
      <c r="B1076" s="83"/>
      <c r="C1076" s="93"/>
      <c r="D1076" s="85"/>
      <c r="E1076" s="86"/>
      <c r="F1076" s="92"/>
      <c r="G1076" s="88"/>
    </row>
    <row r="1077" spans="2:7" s="40" customFormat="1" ht="15.75">
      <c r="B1077" s="138">
        <v>4</v>
      </c>
      <c r="C1077" s="144" t="s">
        <v>25</v>
      </c>
      <c r="D1077" s="140"/>
      <c r="E1077" s="141"/>
      <c r="F1077" s="142"/>
      <c r="G1077" s="143"/>
    </row>
    <row r="1078" spans="2:7" s="40" customFormat="1" ht="15.75">
      <c r="B1078" s="83" t="s">
        <v>8</v>
      </c>
      <c r="C1078" s="84" t="s">
        <v>97</v>
      </c>
      <c r="D1078" s="85" t="s">
        <v>105</v>
      </c>
      <c r="E1078" s="86"/>
      <c r="F1078" s="92"/>
      <c r="G1078" s="88">
        <f t="shared" ref="G1078:G1080" si="95">E1078*F1078</f>
        <v>0</v>
      </c>
    </row>
    <row r="1079" spans="2:7" s="40" customFormat="1" ht="15.75">
      <c r="B1079" s="83" t="s">
        <v>9</v>
      </c>
      <c r="C1079" s="84" t="s">
        <v>99</v>
      </c>
      <c r="D1079" s="85" t="s">
        <v>105</v>
      </c>
      <c r="E1079" s="86"/>
      <c r="F1079" s="92"/>
      <c r="G1079" s="88">
        <f t="shared" si="95"/>
        <v>0</v>
      </c>
    </row>
    <row r="1080" spans="2:7" s="40" customFormat="1" ht="15.75">
      <c r="B1080" s="83" t="s">
        <v>98</v>
      </c>
      <c r="C1080" s="84" t="s">
        <v>100</v>
      </c>
      <c r="D1080" s="85" t="s">
        <v>105</v>
      </c>
      <c r="E1080" s="86"/>
      <c r="F1080" s="92"/>
      <c r="G1080" s="88">
        <f t="shared" si="95"/>
        <v>0</v>
      </c>
    </row>
    <row r="1081" spans="2:7" s="40" customFormat="1" ht="15.75">
      <c r="B1081" s="83"/>
      <c r="C1081" s="84"/>
      <c r="D1081" s="85"/>
      <c r="E1081" s="86"/>
      <c r="F1081" s="92"/>
      <c r="G1081" s="88"/>
    </row>
    <row r="1082" spans="2:7" s="40" customFormat="1" ht="15.75">
      <c r="B1082" s="138">
        <v>5</v>
      </c>
      <c r="C1082" s="139" t="s">
        <v>26</v>
      </c>
      <c r="D1082" s="140"/>
      <c r="E1082" s="141"/>
      <c r="F1082" s="142"/>
      <c r="G1082" s="143"/>
    </row>
    <row r="1083" spans="2:7" s="40" customFormat="1" ht="15.75">
      <c r="B1083" s="83" t="s">
        <v>11</v>
      </c>
      <c r="C1083" s="84" t="s">
        <v>10</v>
      </c>
      <c r="D1083" s="85" t="s">
        <v>105</v>
      </c>
      <c r="E1083" s="86"/>
      <c r="F1083" s="92"/>
      <c r="G1083" s="88">
        <f t="shared" ref="G1083:G1085" si="96">E1083*F1083</f>
        <v>0</v>
      </c>
    </row>
    <row r="1084" spans="2:7" s="40" customFormat="1" ht="15.75">
      <c r="B1084" s="83" t="s">
        <v>27</v>
      </c>
      <c r="C1084" s="84" t="s">
        <v>180</v>
      </c>
      <c r="D1084" s="85" t="s">
        <v>105</v>
      </c>
      <c r="E1084" s="86"/>
      <c r="F1084" s="92"/>
      <c r="G1084" s="88">
        <f t="shared" si="96"/>
        <v>0</v>
      </c>
    </row>
    <row r="1085" spans="2:7" s="40" customFormat="1" ht="15.75">
      <c r="B1085" s="83" t="s">
        <v>92</v>
      </c>
      <c r="C1085" s="84" t="s">
        <v>181</v>
      </c>
      <c r="D1085" s="85" t="s">
        <v>105</v>
      </c>
      <c r="E1085" s="86"/>
      <c r="F1085" s="92"/>
      <c r="G1085" s="88">
        <f t="shared" si="96"/>
        <v>0</v>
      </c>
    </row>
    <row r="1086" spans="2:7" s="40" customFormat="1" ht="16.5" thickBot="1">
      <c r="B1086" s="94"/>
      <c r="C1086" s="95"/>
      <c r="D1086" s="96"/>
      <c r="E1086" s="97"/>
      <c r="F1086" s="98"/>
      <c r="G1086" s="99"/>
    </row>
    <row r="1087" spans="2:7" ht="15.75" thickBot="1">
      <c r="B1087" s="125"/>
      <c r="C1087" s="126" t="str">
        <f>CONCATENATE("SUB TOTAL PRECIO ",C1049)</f>
        <v>SUB TOTAL PRECIO ESTACIÓN ESCUELA MILITAR</v>
      </c>
      <c r="D1087" s="310"/>
      <c r="E1087" s="311"/>
      <c r="F1087" s="311"/>
      <c r="G1087" s="127">
        <f>SUM(G1052:G1086)</f>
        <v>0</v>
      </c>
    </row>
    <row r="1088" spans="2:7" s="17" customFormat="1" ht="73.5" customHeight="1">
      <c r="B1088" s="34" t="s">
        <v>236</v>
      </c>
      <c r="C1088" s="34"/>
      <c r="D1088" s="16"/>
      <c r="E1088" s="16"/>
      <c r="F1088" s="16"/>
      <c r="G1088" s="16"/>
    </row>
    <row r="1089" spans="2:7" s="17" customFormat="1" ht="20.25" customHeight="1">
      <c r="B1089" s="33" t="s">
        <v>233</v>
      </c>
      <c r="C1089" s="33"/>
      <c r="D1089" s="16"/>
      <c r="E1089" s="16"/>
      <c r="F1089" s="16"/>
      <c r="G1089" s="16"/>
    </row>
    <row r="1090" spans="2:7" s="17" customFormat="1" ht="20.25" customHeight="1">
      <c r="B1090" s="33" t="s">
        <v>234</v>
      </c>
      <c r="C1090" s="33"/>
      <c r="D1090" s="16"/>
      <c r="E1090" s="16"/>
      <c r="F1090" s="16"/>
      <c r="G1090" s="16"/>
    </row>
    <row r="1091" spans="2:7" s="17" customFormat="1" ht="20.25" customHeight="1">
      <c r="B1091" s="33" t="s">
        <v>235</v>
      </c>
      <c r="C1091" s="33"/>
      <c r="D1091" s="16"/>
      <c r="E1091" s="16"/>
      <c r="F1091" s="16"/>
      <c r="G1091" s="16"/>
    </row>
    <row r="1094" spans="2:7" ht="15" thickBot="1">
      <c r="C1094" s="136" t="s">
        <v>145</v>
      </c>
    </row>
    <row r="1095" spans="2:7" s="46" customFormat="1" ht="21.75" customHeight="1" thickBot="1">
      <c r="B1095" s="107" t="s">
        <v>0</v>
      </c>
      <c r="C1095" s="302" t="s">
        <v>1</v>
      </c>
      <c r="D1095" s="302" t="s">
        <v>2</v>
      </c>
      <c r="E1095" s="304" t="s">
        <v>110</v>
      </c>
      <c r="F1095" s="305"/>
      <c r="G1095" s="306"/>
    </row>
    <row r="1096" spans="2:7" s="46" customFormat="1" ht="16.5" thickBot="1">
      <c r="B1096" s="108" t="s">
        <v>143</v>
      </c>
      <c r="C1096" s="303"/>
      <c r="D1096" s="303"/>
      <c r="E1096" s="109" t="s">
        <v>106</v>
      </c>
      <c r="F1096" s="110" t="s">
        <v>108</v>
      </c>
      <c r="G1096" s="111" t="s">
        <v>109</v>
      </c>
    </row>
    <row r="1097" spans="2:7" s="46" customFormat="1" ht="15.75">
      <c r="B1097" s="128">
        <v>1</v>
      </c>
      <c r="C1097" s="129" t="s">
        <v>216</v>
      </c>
      <c r="D1097" s="130"/>
      <c r="E1097" s="131"/>
      <c r="F1097" s="132"/>
      <c r="G1097" s="133"/>
    </row>
    <row r="1098" spans="2:7" s="46" customFormat="1" ht="15.75">
      <c r="B1098" s="90" t="s">
        <v>20</v>
      </c>
      <c r="C1098" s="84" t="s">
        <v>217</v>
      </c>
      <c r="D1098" s="85" t="s">
        <v>105</v>
      </c>
      <c r="E1098" s="86"/>
      <c r="F1098" s="87"/>
      <c r="G1098" s="88">
        <f>E1098*F1098</f>
        <v>0</v>
      </c>
    </row>
    <row r="1099" spans="2:7" s="46" customFormat="1" ht="15.75">
      <c r="B1099" s="90"/>
      <c r="C1099" s="89"/>
      <c r="D1099" s="85"/>
      <c r="E1099" s="86"/>
      <c r="F1099" s="87"/>
      <c r="G1099" s="88"/>
    </row>
    <row r="1100" spans="2:7">
      <c r="B1100" s="128">
        <v>2</v>
      </c>
      <c r="C1100" s="129" t="s">
        <v>28</v>
      </c>
      <c r="D1100" s="130"/>
      <c r="E1100" s="131"/>
      <c r="F1100" s="132"/>
      <c r="G1100" s="133"/>
    </row>
    <row r="1101" spans="2:7">
      <c r="B1101" s="90" t="s">
        <v>5</v>
      </c>
      <c r="C1101" s="84" t="s">
        <v>144</v>
      </c>
      <c r="D1101" s="85" t="s">
        <v>105</v>
      </c>
      <c r="E1101" s="86"/>
      <c r="F1101" s="87"/>
      <c r="G1101" s="88">
        <f>E1101*F1101</f>
        <v>0</v>
      </c>
    </row>
    <row r="1102" spans="2:7">
      <c r="B1102" s="90"/>
      <c r="C1102" s="134"/>
      <c r="D1102" s="85"/>
      <c r="E1102" s="86"/>
      <c r="F1102" s="92"/>
      <c r="G1102" s="88"/>
    </row>
    <row r="1103" spans="2:7">
      <c r="B1103" s="138">
        <v>3</v>
      </c>
      <c r="C1103" s="139" t="s">
        <v>29</v>
      </c>
      <c r="D1103" s="140"/>
      <c r="E1103" s="141"/>
      <c r="F1103" s="142"/>
      <c r="G1103" s="143"/>
    </row>
    <row r="1104" spans="2:7">
      <c r="B1104" s="90" t="s">
        <v>7</v>
      </c>
      <c r="C1104" s="91" t="s">
        <v>146</v>
      </c>
      <c r="D1104" s="85" t="s">
        <v>105</v>
      </c>
      <c r="E1104" s="86"/>
      <c r="F1104" s="92"/>
      <c r="G1104" s="88">
        <f t="shared" ref="G1104" si="97">E1104*F1104</f>
        <v>0</v>
      </c>
    </row>
    <row r="1105" spans="2:7">
      <c r="B1105" s="83"/>
      <c r="C1105" s="135"/>
      <c r="D1105" s="85"/>
      <c r="E1105" s="86"/>
      <c r="F1105" s="92"/>
      <c r="G1105" s="88"/>
    </row>
    <row r="1106" spans="2:7">
      <c r="B1106" s="138">
        <v>4</v>
      </c>
      <c r="C1106" s="139" t="s">
        <v>76</v>
      </c>
      <c r="D1106" s="140"/>
      <c r="E1106" s="141"/>
      <c r="F1106" s="142"/>
      <c r="G1106" s="143"/>
    </row>
    <row r="1107" spans="2:7">
      <c r="B1107" s="90" t="s">
        <v>8</v>
      </c>
      <c r="C1107" s="91" t="s">
        <v>147</v>
      </c>
      <c r="D1107" s="85" t="s">
        <v>105</v>
      </c>
      <c r="E1107" s="86"/>
      <c r="F1107" s="92"/>
      <c r="G1107" s="88">
        <f t="shared" ref="G1107" si="98">E1107*F1107</f>
        <v>0</v>
      </c>
    </row>
    <row r="1108" spans="2:7" ht="13.5" thickBot="1">
      <c r="B1108" s="83"/>
      <c r="C1108" s="93"/>
      <c r="D1108" s="85"/>
      <c r="E1108" s="86"/>
      <c r="F1108" s="92"/>
      <c r="G1108" s="88"/>
    </row>
    <row r="1109" spans="2:7" ht="15.75" thickBot="1">
      <c r="B1109" s="125"/>
      <c r="C1109" s="126" t="str">
        <f>CONCATENATE("SUB TOTAL PRECIO ",C1094)</f>
        <v>SUB TOTAL PRECIO VARIOS LÍNEA 1</v>
      </c>
      <c r="D1109" s="310"/>
      <c r="E1109" s="311"/>
      <c r="F1109" s="340"/>
      <c r="G1109" s="127">
        <f>SUM(G1097:G1108)</f>
        <v>0</v>
      </c>
    </row>
    <row r="1110" spans="2:7" s="17" customFormat="1" ht="73.5" customHeight="1">
      <c r="B1110" s="34" t="s">
        <v>236</v>
      </c>
      <c r="C1110" s="34"/>
      <c r="D1110" s="16"/>
      <c r="E1110" s="16"/>
      <c r="F1110" s="16"/>
      <c r="G1110" s="16"/>
    </row>
    <row r="1111" spans="2:7" s="17" customFormat="1" ht="20.25" customHeight="1">
      <c r="B1111" s="33" t="s">
        <v>233</v>
      </c>
      <c r="C1111" s="33"/>
      <c r="D1111" s="16"/>
      <c r="E1111" s="16"/>
      <c r="F1111" s="16"/>
      <c r="G1111" s="16"/>
    </row>
    <row r="1112" spans="2:7" s="17" customFormat="1" ht="20.25" customHeight="1">
      <c r="B1112" s="33" t="s">
        <v>234</v>
      </c>
      <c r="C1112" s="33"/>
      <c r="D1112" s="16"/>
      <c r="E1112" s="16"/>
      <c r="F1112" s="16"/>
      <c r="G1112" s="16"/>
    </row>
    <row r="1113" spans="2:7" s="17" customFormat="1" ht="20.25" customHeight="1">
      <c r="B1113" s="33" t="s">
        <v>235</v>
      </c>
      <c r="C1113" s="33"/>
      <c r="D1113" s="16"/>
      <c r="E1113" s="16"/>
      <c r="F1113" s="16"/>
      <c r="G1113" s="16"/>
    </row>
  </sheetData>
  <mergeCells count="167">
    <mergeCell ref="D1109:F1109"/>
    <mergeCell ref="D861:F861"/>
    <mergeCell ref="D906:F906"/>
    <mergeCell ref="D952:F952"/>
    <mergeCell ref="D997:F997"/>
    <mergeCell ref="C1095:C1096"/>
    <mergeCell ref="D1095:D1096"/>
    <mergeCell ref="E1095:G1095"/>
    <mergeCell ref="D137:F137"/>
    <mergeCell ref="D182:F182"/>
    <mergeCell ref="D227:F227"/>
    <mergeCell ref="D272:F272"/>
    <mergeCell ref="D317:F317"/>
    <mergeCell ref="D362:F362"/>
    <mergeCell ref="D407:F407"/>
    <mergeCell ref="D452:F452"/>
    <mergeCell ref="D499:F499"/>
    <mergeCell ref="D544:F544"/>
    <mergeCell ref="D590:F590"/>
    <mergeCell ref="D635:F635"/>
    <mergeCell ref="D680:F680"/>
    <mergeCell ref="D726:F726"/>
    <mergeCell ref="D771:F771"/>
    <mergeCell ref="D1042:F1042"/>
    <mergeCell ref="D1087:F1087"/>
    <mergeCell ref="C235:C236"/>
    <mergeCell ref="D235:D236"/>
    <mergeCell ref="C190:C191"/>
    <mergeCell ref="D190:D191"/>
    <mergeCell ref="C145:C146"/>
    <mergeCell ref="D145:D146"/>
    <mergeCell ref="B4:F4"/>
    <mergeCell ref="B96:C96"/>
    <mergeCell ref="E96:F96"/>
    <mergeCell ref="C98:C99"/>
    <mergeCell ref="D98:D99"/>
    <mergeCell ref="C50:C51"/>
    <mergeCell ref="D50:D51"/>
    <mergeCell ref="B8:G9"/>
    <mergeCell ref="B6:G7"/>
    <mergeCell ref="B13:G13"/>
    <mergeCell ref="B14:D15"/>
    <mergeCell ref="B40:D40"/>
    <mergeCell ref="B41:D41"/>
    <mergeCell ref="B42:D42"/>
    <mergeCell ref="E16:G16"/>
    <mergeCell ref="E17:G17"/>
    <mergeCell ref="E18:G18"/>
    <mergeCell ref="B368:C368"/>
    <mergeCell ref="E368:F368"/>
    <mergeCell ref="C370:C371"/>
    <mergeCell ref="D370:D371"/>
    <mergeCell ref="C325:C326"/>
    <mergeCell ref="D325:D326"/>
    <mergeCell ref="B278:C278"/>
    <mergeCell ref="E278:F278"/>
    <mergeCell ref="C280:C281"/>
    <mergeCell ref="D280:D281"/>
    <mergeCell ref="E507:G507"/>
    <mergeCell ref="B458:C458"/>
    <mergeCell ref="E458:F458"/>
    <mergeCell ref="C460:C461"/>
    <mergeCell ref="D460:D461"/>
    <mergeCell ref="C415:C416"/>
    <mergeCell ref="D415:D416"/>
    <mergeCell ref="E415:G415"/>
    <mergeCell ref="E460:G460"/>
    <mergeCell ref="E869:G869"/>
    <mergeCell ref="E914:G914"/>
    <mergeCell ref="E960:G960"/>
    <mergeCell ref="E50:G50"/>
    <mergeCell ref="D90:F90"/>
    <mergeCell ref="E98:G98"/>
    <mergeCell ref="C1050:C1051"/>
    <mergeCell ref="D1050:D1051"/>
    <mergeCell ref="E1050:G1050"/>
    <mergeCell ref="C1005:C1006"/>
    <mergeCell ref="D1005:D1006"/>
    <mergeCell ref="C960:C961"/>
    <mergeCell ref="D960:D961"/>
    <mergeCell ref="E1005:G1005"/>
    <mergeCell ref="C914:C915"/>
    <mergeCell ref="D914:D915"/>
    <mergeCell ref="C869:C870"/>
    <mergeCell ref="D869:D870"/>
    <mergeCell ref="C779:C780"/>
    <mergeCell ref="D779:D780"/>
    <mergeCell ref="E779:G779"/>
    <mergeCell ref="D816:F816"/>
    <mergeCell ref="C734:C735"/>
    <mergeCell ref="D734:D735"/>
    <mergeCell ref="C824:C825"/>
    <mergeCell ref="D824:D825"/>
    <mergeCell ref="E145:G145"/>
    <mergeCell ref="E190:G190"/>
    <mergeCell ref="E235:G235"/>
    <mergeCell ref="E280:G280"/>
    <mergeCell ref="E325:G325"/>
    <mergeCell ref="E370:G370"/>
    <mergeCell ref="E824:G824"/>
    <mergeCell ref="E734:G734"/>
    <mergeCell ref="C688:C689"/>
    <mergeCell ref="D688:D689"/>
    <mergeCell ref="E688:G688"/>
    <mergeCell ref="C643:C644"/>
    <mergeCell ref="D643:D644"/>
    <mergeCell ref="E643:G643"/>
    <mergeCell ref="C598:C599"/>
    <mergeCell ref="D598:D599"/>
    <mergeCell ref="E598:G598"/>
    <mergeCell ref="C552:C553"/>
    <mergeCell ref="D552:D553"/>
    <mergeCell ref="E552:G552"/>
    <mergeCell ref="C507:C508"/>
    <mergeCell ref="D507:D50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B37:D37"/>
    <mergeCell ref="E40:G40"/>
    <mergeCell ref="E41:G41"/>
    <mergeCell ref="E33:G33"/>
    <mergeCell ref="E34:G34"/>
    <mergeCell ref="E35:G35"/>
    <mergeCell ref="E36:G36"/>
    <mergeCell ref="E37:G37"/>
    <mergeCell ref="E38:G38"/>
    <mergeCell ref="E39:G39"/>
    <mergeCell ref="E29:G29"/>
    <mergeCell ref="E30:G30"/>
    <mergeCell ref="E31:G31"/>
    <mergeCell ref="E32:G32"/>
    <mergeCell ref="B32:D32"/>
    <mergeCell ref="B33:D33"/>
    <mergeCell ref="B34:D34"/>
    <mergeCell ref="B35:D35"/>
    <mergeCell ref="B36:D36"/>
    <mergeCell ref="B10:G10"/>
    <mergeCell ref="B11:G11"/>
    <mergeCell ref="E14:G15"/>
    <mergeCell ref="B38:D38"/>
    <mergeCell ref="B39:D39"/>
    <mergeCell ref="A47:D47"/>
    <mergeCell ref="E42:G42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E28:G28"/>
  </mergeCells>
  <phoneticPr fontId="0" type="noConversion"/>
  <printOptions horizontalCentered="1" verticalCentered="1"/>
  <pageMargins left="0.47244094488188981" right="0.47244094488188981" top="0.98425196850393704" bottom="0.98425196850393704" header="0" footer="0"/>
  <pageSetup scale="38" orientation="portrait" r:id="rId1"/>
  <headerFooter alignWithMargins="0"/>
  <rowBreaks count="24" manualBreakCount="24">
    <brk id="47" max="10" man="1"/>
    <brk id="95" max="10" man="1"/>
    <brk id="142" max="10" man="1"/>
    <brk id="187" max="10" man="1"/>
    <brk id="232" max="10" man="1"/>
    <brk id="277" max="10" man="1"/>
    <brk id="322" max="10" man="1"/>
    <brk id="367" max="10" man="1"/>
    <brk id="412" max="10" man="1"/>
    <brk id="457" max="10" man="1"/>
    <brk id="504" max="10" man="1"/>
    <brk id="549" max="10" man="1"/>
    <brk id="595" max="10" man="1"/>
    <brk id="640" max="10" man="1"/>
    <brk id="685" max="10" man="1"/>
    <brk id="731" max="10" man="1"/>
    <brk id="776" max="10" man="1"/>
    <brk id="821" max="10" man="1"/>
    <brk id="866" max="10" man="1"/>
    <brk id="911" max="10" man="1"/>
    <brk id="957" max="10" man="1"/>
    <brk id="1002" max="10" man="1"/>
    <brk id="1047" max="10" man="1"/>
    <brk id="1092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7"/>
  <sheetViews>
    <sheetView view="pageBreakPreview" topLeftCell="A4" zoomScale="80" zoomScaleNormal="100" zoomScaleSheetLayoutView="80" zoomScalePageLayoutView="20" workbookViewId="0">
      <selection activeCell="C33" sqref="C33"/>
    </sheetView>
  </sheetViews>
  <sheetFormatPr baseColWidth="10" defaultRowHeight="12.75"/>
  <cols>
    <col min="1" max="1" width="2.5703125" style="65" customWidth="1"/>
    <col min="2" max="2" width="6.28515625" style="63" customWidth="1"/>
    <col min="3" max="3" width="99.28515625" style="155" bestFit="1" customWidth="1"/>
    <col min="4" max="4" width="10.140625" style="156" bestFit="1" customWidth="1"/>
    <col min="5" max="5" width="9.85546875" style="65" bestFit="1" customWidth="1"/>
    <col min="6" max="6" width="11.5703125" style="65" bestFit="1" customWidth="1"/>
    <col min="7" max="7" width="17.28515625" style="65" customWidth="1"/>
    <col min="8" max="8" width="2.42578125" style="65" customWidth="1"/>
    <col min="9" max="16384" width="11.42578125" style="65"/>
  </cols>
  <sheetData>
    <row r="1" spans="2:7" s="11" customFormat="1" ht="15">
      <c r="B1" s="27"/>
      <c r="C1" s="35"/>
      <c r="D1" s="27"/>
      <c r="E1" s="28"/>
    </row>
    <row r="2" spans="2:7" s="11" customFormat="1" ht="15">
      <c r="B2" s="27"/>
      <c r="C2" s="35"/>
      <c r="D2" s="27"/>
      <c r="E2" s="28"/>
    </row>
    <row r="3" spans="2:7" s="11" customFormat="1" ht="15">
      <c r="B3" s="27"/>
      <c r="C3" s="35"/>
      <c r="D3" s="27"/>
      <c r="E3" s="28"/>
    </row>
    <row r="4" spans="2:7" s="11" customFormat="1" ht="20.25">
      <c r="B4" s="263"/>
      <c r="C4" s="263"/>
      <c r="D4" s="263"/>
      <c r="E4" s="263"/>
      <c r="F4" s="263"/>
      <c r="G4" s="10"/>
    </row>
    <row r="5" spans="2:7" s="11" customFormat="1" ht="20.25">
      <c r="B5" s="12"/>
      <c r="C5" s="36"/>
      <c r="D5" s="37"/>
      <c r="E5" s="12"/>
      <c r="F5" s="12"/>
      <c r="G5" s="10"/>
    </row>
    <row r="6" spans="2:7" s="11" customFormat="1" ht="19.5" customHeight="1">
      <c r="B6" s="266" t="s">
        <v>4</v>
      </c>
      <c r="C6" s="266"/>
      <c r="D6" s="266"/>
      <c r="E6" s="266"/>
      <c r="F6" s="266"/>
      <c r="G6" s="266"/>
    </row>
    <row r="7" spans="2:7" s="11" customFormat="1" ht="11.25" customHeight="1">
      <c r="B7" s="266"/>
      <c r="C7" s="266"/>
      <c r="D7" s="266"/>
      <c r="E7" s="266"/>
      <c r="F7" s="266"/>
      <c r="G7" s="266"/>
    </row>
    <row r="8" spans="2:7" s="11" customFormat="1" ht="24.75" customHeight="1">
      <c r="B8" s="320" t="s">
        <v>237</v>
      </c>
      <c r="C8" s="320"/>
      <c r="D8" s="320"/>
      <c r="E8" s="320"/>
      <c r="F8" s="320"/>
      <c r="G8" s="320"/>
    </row>
    <row r="9" spans="2:7" s="11" customFormat="1" ht="23.25" customHeight="1">
      <c r="B9" s="320"/>
      <c r="C9" s="320"/>
      <c r="D9" s="320"/>
      <c r="E9" s="320"/>
      <c r="F9" s="320"/>
      <c r="G9" s="320"/>
    </row>
    <row r="10" spans="2:7" s="11" customFormat="1" ht="23.25" customHeight="1">
      <c r="B10" s="268" t="s">
        <v>246</v>
      </c>
      <c r="C10" s="268"/>
      <c r="D10" s="268"/>
      <c r="E10" s="268"/>
      <c r="F10" s="268"/>
      <c r="G10" s="268"/>
    </row>
    <row r="11" spans="2:7" s="11" customFormat="1" ht="23.25" customHeight="1">
      <c r="B11" s="267" t="s">
        <v>247</v>
      </c>
      <c r="C11" s="267"/>
      <c r="D11" s="267"/>
      <c r="E11" s="267"/>
      <c r="F11" s="267"/>
      <c r="G11" s="267"/>
    </row>
    <row r="12" spans="2:7" s="11" customFormat="1" ht="23.25" customHeight="1">
      <c r="B12" s="31" t="s">
        <v>245</v>
      </c>
      <c r="C12" s="32"/>
      <c r="D12" s="32"/>
      <c r="E12" s="32"/>
      <c r="F12" s="32"/>
      <c r="G12" s="32"/>
    </row>
    <row r="13" spans="2:7" s="17" customFormat="1" ht="21" thickBot="1">
      <c r="B13" s="321"/>
      <c r="C13" s="321"/>
      <c r="D13" s="321"/>
      <c r="E13" s="321"/>
      <c r="F13" s="321"/>
      <c r="G13" s="321"/>
    </row>
    <row r="14" spans="2:7" s="11" customFormat="1" ht="16.5" customHeight="1">
      <c r="B14" s="322" t="s">
        <v>17</v>
      </c>
      <c r="C14" s="323"/>
      <c r="D14" s="324"/>
      <c r="E14" s="271" t="s">
        <v>243</v>
      </c>
      <c r="F14" s="272"/>
      <c r="G14" s="273"/>
    </row>
    <row r="15" spans="2:7" s="11" customFormat="1" ht="16.5" customHeight="1" thickBot="1">
      <c r="B15" s="325"/>
      <c r="C15" s="326"/>
      <c r="D15" s="327"/>
      <c r="E15" s="274"/>
      <c r="F15" s="275"/>
      <c r="G15" s="276"/>
    </row>
    <row r="16" spans="2:7" s="11" customFormat="1" ht="15" customHeight="1">
      <c r="B16" s="287" t="str">
        <f>F2.2!C39</f>
        <v>ESTACIÓN PUENTE CAL Y CANTO</v>
      </c>
      <c r="C16" s="288"/>
      <c r="D16" s="289"/>
      <c r="E16" s="337">
        <f>F2.2!G78</f>
        <v>0</v>
      </c>
      <c r="F16" s="338"/>
      <c r="G16" s="339"/>
    </row>
    <row r="17" spans="2:7" s="11" customFormat="1" ht="15" customHeight="1">
      <c r="B17" s="287" t="str">
        <f>F2.2!C85</f>
        <v>ESTACIÓN SANTA ANA L2</v>
      </c>
      <c r="C17" s="288"/>
      <c r="D17" s="289"/>
      <c r="E17" s="337">
        <f>F2.2!G125</f>
        <v>0</v>
      </c>
      <c r="F17" s="338"/>
      <c r="G17" s="339"/>
    </row>
    <row r="18" spans="2:7" s="11" customFormat="1" ht="15" customHeight="1">
      <c r="B18" s="287" t="str">
        <f>F2.2!C133</f>
        <v>ESTACIÓN LOS HÉROES L2</v>
      </c>
      <c r="C18" s="288"/>
      <c r="D18" s="289"/>
      <c r="E18" s="337">
        <f>F2.2!G173</f>
        <v>0</v>
      </c>
      <c r="F18" s="338"/>
      <c r="G18" s="339"/>
    </row>
    <row r="19" spans="2:7" s="11" customFormat="1" ht="15" customHeight="1">
      <c r="B19" s="287" t="str">
        <f>F2.2!C181</f>
        <v>ESTACIÓN TOESCA</v>
      </c>
      <c r="C19" s="288"/>
      <c r="D19" s="289"/>
      <c r="E19" s="337">
        <f>F2.2!G220</f>
        <v>0</v>
      </c>
      <c r="F19" s="338"/>
      <c r="G19" s="339"/>
    </row>
    <row r="20" spans="2:7" s="11" customFormat="1" ht="15.75">
      <c r="B20" s="287" t="str">
        <f>F2.2!C228</f>
        <v>ESTACIÓN PARQUE O'HIGGINS</v>
      </c>
      <c r="C20" s="288"/>
      <c r="D20" s="289"/>
      <c r="E20" s="337">
        <f>F2.2!G267</f>
        <v>0</v>
      </c>
      <c r="F20" s="338"/>
      <c r="G20" s="339"/>
    </row>
    <row r="21" spans="2:7" s="11" customFormat="1" ht="15.75">
      <c r="B21" s="287" t="str">
        <f>F2.2!C275</f>
        <v>ESTACIÓN RONDIZZONI</v>
      </c>
      <c r="C21" s="288"/>
      <c r="D21" s="289"/>
      <c r="E21" s="337">
        <f>F2.2!G314</f>
        <v>0</v>
      </c>
      <c r="F21" s="338"/>
      <c r="G21" s="339"/>
    </row>
    <row r="22" spans="2:7" s="11" customFormat="1" ht="15.75">
      <c r="B22" s="287" t="str">
        <f>F2.2!C322</f>
        <v>ESTACIÓN FRANKLIN</v>
      </c>
      <c r="C22" s="288"/>
      <c r="D22" s="289"/>
      <c r="E22" s="337">
        <f>F2.2!G359</f>
        <v>0</v>
      </c>
      <c r="F22" s="338"/>
      <c r="G22" s="339"/>
    </row>
    <row r="23" spans="2:7" s="11" customFormat="1" ht="15.75">
      <c r="B23" s="287" t="str">
        <f>F2.2!C367</f>
        <v>ESTACIÓN EL LLANO</v>
      </c>
      <c r="C23" s="288"/>
      <c r="D23" s="289"/>
      <c r="E23" s="337">
        <f>F2.2!G404</f>
        <v>0</v>
      </c>
      <c r="F23" s="338"/>
      <c r="G23" s="339"/>
    </row>
    <row r="24" spans="2:7" s="11" customFormat="1" ht="15.75">
      <c r="B24" s="287" t="str">
        <f>F2.2!C412</f>
        <v>ESTACIÓN SAN MIGUEL</v>
      </c>
      <c r="C24" s="288"/>
      <c r="D24" s="289"/>
      <c r="E24" s="337">
        <f>F2.2!G449</f>
        <v>0</v>
      </c>
      <c r="F24" s="338"/>
      <c r="G24" s="339"/>
    </row>
    <row r="25" spans="2:7" s="11" customFormat="1" ht="15.75">
      <c r="B25" s="287" t="str">
        <f>F2.2!C457</f>
        <v>ESTACIÓN LO VIAL</v>
      </c>
      <c r="C25" s="288"/>
      <c r="D25" s="289"/>
      <c r="E25" s="337">
        <f>F2.2!G494</f>
        <v>0</v>
      </c>
      <c r="F25" s="338"/>
      <c r="G25" s="339"/>
    </row>
    <row r="26" spans="2:7" s="11" customFormat="1" ht="15.75">
      <c r="B26" s="287" t="str">
        <f>F2.2!C502</f>
        <v>ESTACIÓN DEPARTAMENTAL</v>
      </c>
      <c r="C26" s="288"/>
      <c r="D26" s="289"/>
      <c r="E26" s="337">
        <f>F2.2!G539</f>
        <v>0</v>
      </c>
      <c r="F26" s="338"/>
      <c r="G26" s="339"/>
    </row>
    <row r="27" spans="2:7" s="11" customFormat="1" ht="15.75">
      <c r="B27" s="287" t="str">
        <f>F2.2!C547</f>
        <v>ESTACIÓN CIUDAD DEL NIÑO</v>
      </c>
      <c r="C27" s="288"/>
      <c r="D27" s="289"/>
      <c r="E27" s="337">
        <f>F2.2!G584</f>
        <v>0</v>
      </c>
      <c r="F27" s="338"/>
      <c r="G27" s="339"/>
    </row>
    <row r="28" spans="2:7" s="11" customFormat="1" ht="15.75">
      <c r="B28" s="287" t="str">
        <f>F2.2!C592</f>
        <v>ESTACIÓN LO OVALLE</v>
      </c>
      <c r="C28" s="288"/>
      <c r="D28" s="289"/>
      <c r="E28" s="337">
        <f>F2.2!G629</f>
        <v>0</v>
      </c>
      <c r="F28" s="338"/>
      <c r="G28" s="339"/>
    </row>
    <row r="29" spans="2:7" s="11" customFormat="1" ht="16.5" thickBot="1">
      <c r="B29" s="287" t="str">
        <f>F2.2!C637</f>
        <v>VARIOS LÍNEA 2</v>
      </c>
      <c r="C29" s="288"/>
      <c r="D29" s="289"/>
      <c r="E29" s="337">
        <f>F2.2!G652</f>
        <v>0</v>
      </c>
      <c r="F29" s="338"/>
      <c r="G29" s="339"/>
    </row>
    <row r="30" spans="2:7" s="11" customFormat="1" ht="15.75">
      <c r="B30" s="328" t="s">
        <v>244</v>
      </c>
      <c r="C30" s="329"/>
      <c r="D30" s="330"/>
      <c r="E30" s="293">
        <f>SUM(E16:G29)</f>
        <v>0</v>
      </c>
      <c r="F30" s="294"/>
      <c r="G30" s="295"/>
    </row>
    <row r="31" spans="2:7" s="11" customFormat="1" ht="16.5" thickBot="1">
      <c r="B31" s="331" t="s">
        <v>3</v>
      </c>
      <c r="C31" s="332"/>
      <c r="D31" s="333"/>
      <c r="E31" s="296">
        <f>+E30*0.19</f>
        <v>0</v>
      </c>
      <c r="F31" s="297"/>
      <c r="G31" s="298"/>
    </row>
    <row r="32" spans="2:7" s="11" customFormat="1" ht="16.5" thickBot="1">
      <c r="B32" s="334" t="s">
        <v>345</v>
      </c>
      <c r="C32" s="335"/>
      <c r="D32" s="336"/>
      <c r="E32" s="284">
        <f>+E30+E31</f>
        <v>0</v>
      </c>
      <c r="F32" s="285"/>
      <c r="G32" s="286"/>
    </row>
    <row r="33" spans="1:8" s="17" customFormat="1" ht="73.5" customHeight="1">
      <c r="B33" s="34" t="s">
        <v>236</v>
      </c>
      <c r="C33" s="34"/>
      <c r="D33" s="16"/>
      <c r="E33" s="16"/>
      <c r="F33" s="16"/>
      <c r="G33" s="16"/>
    </row>
    <row r="34" spans="1:8" s="17" customFormat="1" ht="20.25" customHeight="1">
      <c r="B34" s="33" t="s">
        <v>233</v>
      </c>
      <c r="C34" s="33"/>
      <c r="D34" s="16"/>
      <c r="E34" s="16"/>
      <c r="F34" s="16"/>
      <c r="G34" s="16"/>
    </row>
    <row r="35" spans="1:8" s="17" customFormat="1" ht="20.25" customHeight="1">
      <c r="B35" s="33" t="s">
        <v>234</v>
      </c>
      <c r="C35" s="33"/>
      <c r="D35" s="16"/>
      <c r="E35" s="16"/>
      <c r="F35" s="16"/>
      <c r="G35" s="16"/>
    </row>
    <row r="36" spans="1:8" s="17" customFormat="1" ht="20.25" customHeight="1">
      <c r="B36" s="33" t="s">
        <v>235</v>
      </c>
      <c r="C36" s="33"/>
      <c r="D36" s="16"/>
      <c r="E36" s="16"/>
      <c r="F36" s="16"/>
      <c r="G36" s="16"/>
    </row>
    <row r="37" spans="1:8" s="17" customFormat="1" ht="21" thickBot="1">
      <c r="A37" s="283"/>
      <c r="B37" s="283"/>
      <c r="C37" s="283"/>
      <c r="D37" s="283"/>
      <c r="E37" s="38"/>
      <c r="F37" s="38"/>
      <c r="G37" s="38"/>
      <c r="H37" s="39"/>
    </row>
    <row r="38" spans="1:8" s="11" customFormat="1" ht="15.75" thickTop="1">
      <c r="B38" s="157"/>
      <c r="C38" s="157"/>
      <c r="D38" s="158"/>
      <c r="E38" s="67"/>
      <c r="F38" s="67"/>
      <c r="G38" s="67"/>
    </row>
    <row r="39" spans="1:8" s="40" customFormat="1" ht="16.5" thickBot="1">
      <c r="B39" s="102"/>
      <c r="C39" s="103" t="s">
        <v>148</v>
      </c>
      <c r="D39" s="159"/>
      <c r="E39" s="105"/>
      <c r="F39" s="105"/>
      <c r="G39" s="106"/>
    </row>
    <row r="40" spans="1:8" s="46" customFormat="1" ht="21.75" customHeight="1" thickBot="1">
      <c r="B40" s="107" t="s">
        <v>0</v>
      </c>
      <c r="C40" s="316" t="s">
        <v>1</v>
      </c>
      <c r="D40" s="318" t="s">
        <v>2</v>
      </c>
      <c r="E40" s="304" t="s">
        <v>110</v>
      </c>
      <c r="F40" s="305"/>
      <c r="G40" s="306"/>
    </row>
    <row r="41" spans="1:8" s="46" customFormat="1" ht="16.5" thickBot="1">
      <c r="B41" s="108" t="s">
        <v>47</v>
      </c>
      <c r="C41" s="317"/>
      <c r="D41" s="319"/>
      <c r="E41" s="109" t="s">
        <v>106</v>
      </c>
      <c r="F41" s="110" t="s">
        <v>108</v>
      </c>
      <c r="G41" s="111" t="s">
        <v>109</v>
      </c>
    </row>
    <row r="42" spans="1:8" s="46" customFormat="1" ht="15.75">
      <c r="B42" s="128">
        <v>1</v>
      </c>
      <c r="C42" s="129" t="s">
        <v>19</v>
      </c>
      <c r="D42" s="130"/>
      <c r="E42" s="131"/>
      <c r="F42" s="132"/>
      <c r="G42" s="133"/>
    </row>
    <row r="43" spans="1:8" s="46" customFormat="1" ht="15.75">
      <c r="B43" s="83" t="s">
        <v>20</v>
      </c>
      <c r="C43" s="84" t="s">
        <v>186</v>
      </c>
      <c r="D43" s="85" t="s">
        <v>105</v>
      </c>
      <c r="E43" s="86"/>
      <c r="F43" s="87"/>
      <c r="G43" s="88">
        <f>E43*F43</f>
        <v>0</v>
      </c>
    </row>
    <row r="44" spans="1:8" s="46" customFormat="1" ht="15.75">
      <c r="B44" s="83" t="s">
        <v>107</v>
      </c>
      <c r="C44" s="84" t="s">
        <v>187</v>
      </c>
      <c r="D44" s="85" t="s">
        <v>105</v>
      </c>
      <c r="E44" s="86"/>
      <c r="F44" s="87"/>
      <c r="G44" s="88">
        <f>E44*F44</f>
        <v>0</v>
      </c>
    </row>
    <row r="45" spans="1:8" s="46" customFormat="1" ht="15.75">
      <c r="B45" s="83" t="s">
        <v>111</v>
      </c>
      <c r="C45" s="89" t="s">
        <v>183</v>
      </c>
      <c r="D45" s="85" t="s">
        <v>105</v>
      </c>
      <c r="E45" s="86"/>
      <c r="F45" s="87"/>
      <c r="G45" s="88">
        <f>E45*F45</f>
        <v>0</v>
      </c>
    </row>
    <row r="46" spans="1:8" s="46" customFormat="1" ht="15.75" customHeight="1">
      <c r="B46" s="90"/>
      <c r="C46" s="134"/>
      <c r="D46" s="85"/>
      <c r="E46" s="86"/>
      <c r="F46" s="92"/>
      <c r="G46" s="88"/>
    </row>
    <row r="47" spans="1:8" s="46" customFormat="1" ht="15.75">
      <c r="B47" s="138">
        <v>2</v>
      </c>
      <c r="C47" s="139" t="s">
        <v>12</v>
      </c>
      <c r="D47" s="140"/>
      <c r="E47" s="141"/>
      <c r="F47" s="142"/>
      <c r="G47" s="143"/>
    </row>
    <row r="48" spans="1:8" s="29" customFormat="1" ht="15.75">
      <c r="B48" s="90" t="s">
        <v>5</v>
      </c>
      <c r="C48" s="91" t="s">
        <v>84</v>
      </c>
      <c r="D48" s="85"/>
      <c r="E48" s="86"/>
      <c r="F48" s="92"/>
      <c r="G48" s="88"/>
    </row>
    <row r="49" spans="2:7" s="40" customFormat="1" ht="15.75">
      <c r="B49" s="83" t="s">
        <v>21</v>
      </c>
      <c r="C49" s="84" t="s">
        <v>123</v>
      </c>
      <c r="D49" s="85" t="s">
        <v>105</v>
      </c>
      <c r="E49" s="86"/>
      <c r="F49" s="92"/>
      <c r="G49" s="88">
        <f t="shared" ref="G49:G58" si="0">E49*F49</f>
        <v>0</v>
      </c>
    </row>
    <row r="50" spans="2:7" s="40" customFormat="1" ht="15.75">
      <c r="B50" s="83" t="s">
        <v>22</v>
      </c>
      <c r="C50" s="84" t="s">
        <v>124</v>
      </c>
      <c r="D50" s="85" t="s">
        <v>105</v>
      </c>
      <c r="E50" s="86"/>
      <c r="F50" s="92"/>
      <c r="G50" s="88">
        <f t="shared" si="0"/>
        <v>0</v>
      </c>
    </row>
    <row r="51" spans="2:7" s="40" customFormat="1" ht="15.75">
      <c r="B51" s="145" t="s">
        <v>103</v>
      </c>
      <c r="C51" s="146" t="s">
        <v>125</v>
      </c>
      <c r="D51" s="147" t="s">
        <v>105</v>
      </c>
      <c r="E51" s="148"/>
      <c r="F51" s="149"/>
      <c r="G51" s="150">
        <f t="shared" si="0"/>
        <v>0</v>
      </c>
    </row>
    <row r="52" spans="2:7" s="58" customFormat="1" ht="15.75">
      <c r="B52" s="83" t="s">
        <v>85</v>
      </c>
      <c r="C52" s="84" t="s">
        <v>77</v>
      </c>
      <c r="D52" s="85" t="s">
        <v>105</v>
      </c>
      <c r="E52" s="86"/>
      <c r="F52" s="92"/>
      <c r="G52" s="88">
        <f t="shared" si="0"/>
        <v>0</v>
      </c>
    </row>
    <row r="53" spans="2:7" s="58" customFormat="1" ht="15.75">
      <c r="B53" s="83" t="s">
        <v>86</v>
      </c>
      <c r="C53" s="84" t="s">
        <v>79</v>
      </c>
      <c r="D53" s="85" t="s">
        <v>105</v>
      </c>
      <c r="E53" s="86"/>
      <c r="F53" s="92"/>
      <c r="G53" s="88">
        <f t="shared" si="0"/>
        <v>0</v>
      </c>
    </row>
    <row r="54" spans="2:7" s="58" customFormat="1" ht="15.75">
      <c r="B54" s="83" t="s">
        <v>87</v>
      </c>
      <c r="C54" s="84" t="s">
        <v>78</v>
      </c>
      <c r="D54" s="85" t="s">
        <v>105</v>
      </c>
      <c r="E54" s="86"/>
      <c r="F54" s="92"/>
      <c r="G54" s="88">
        <f t="shared" si="0"/>
        <v>0</v>
      </c>
    </row>
    <row r="55" spans="2:7" s="58" customFormat="1" ht="15.75">
      <c r="B55" s="83" t="s">
        <v>88</v>
      </c>
      <c r="C55" s="84" t="s">
        <v>121</v>
      </c>
      <c r="D55" s="85" t="s">
        <v>105</v>
      </c>
      <c r="E55" s="86"/>
      <c r="F55" s="92"/>
      <c r="G55" s="88">
        <f t="shared" si="0"/>
        <v>0</v>
      </c>
    </row>
    <row r="56" spans="2:7" s="58" customFormat="1" ht="15.75">
      <c r="B56" s="83" t="s">
        <v>89</v>
      </c>
      <c r="C56" s="84" t="s">
        <v>120</v>
      </c>
      <c r="D56" s="85" t="s">
        <v>105</v>
      </c>
      <c r="E56" s="86"/>
      <c r="F56" s="92"/>
      <c r="G56" s="88">
        <f t="shared" si="0"/>
        <v>0</v>
      </c>
    </row>
    <row r="57" spans="2:7" s="58" customFormat="1" ht="15.75">
      <c r="B57" s="83" t="s">
        <v>90</v>
      </c>
      <c r="C57" s="84" t="s">
        <v>80</v>
      </c>
      <c r="D57" s="85" t="s">
        <v>105</v>
      </c>
      <c r="E57" s="86"/>
      <c r="F57" s="92"/>
      <c r="G57" s="88">
        <f t="shared" si="0"/>
        <v>0</v>
      </c>
    </row>
    <row r="58" spans="2:7" s="58" customFormat="1" ht="15.75">
      <c r="B58" s="151" t="s">
        <v>122</v>
      </c>
      <c r="C58" s="84" t="s">
        <v>132</v>
      </c>
      <c r="D58" s="85" t="s">
        <v>105</v>
      </c>
      <c r="E58" s="86"/>
      <c r="F58" s="92"/>
      <c r="G58" s="88">
        <f t="shared" si="0"/>
        <v>0</v>
      </c>
    </row>
    <row r="59" spans="2:7" s="40" customFormat="1" ht="15.75">
      <c r="B59" s="83"/>
      <c r="C59" s="135"/>
      <c r="D59" s="85"/>
      <c r="E59" s="86"/>
      <c r="F59" s="92"/>
      <c r="G59" s="88"/>
    </row>
    <row r="60" spans="2:7" s="40" customFormat="1" ht="15.75">
      <c r="B60" s="138">
        <v>3</v>
      </c>
      <c r="C60" s="139" t="s">
        <v>93</v>
      </c>
      <c r="D60" s="140"/>
      <c r="E60" s="141"/>
      <c r="F60" s="142"/>
      <c r="G60" s="143"/>
    </row>
    <row r="61" spans="2:7" s="40" customFormat="1" ht="15.75">
      <c r="B61" s="90" t="s">
        <v>7</v>
      </c>
      <c r="C61" s="91" t="s">
        <v>94</v>
      </c>
      <c r="D61" s="85"/>
      <c r="E61" s="86"/>
      <c r="F61" s="92"/>
      <c r="G61" s="88"/>
    </row>
    <row r="62" spans="2:7" s="46" customFormat="1" ht="15.75">
      <c r="B62" s="83" t="s">
        <v>23</v>
      </c>
      <c r="C62" s="84" t="s">
        <v>81</v>
      </c>
      <c r="D62" s="85" t="s">
        <v>105</v>
      </c>
      <c r="E62" s="86"/>
      <c r="F62" s="92"/>
      <c r="G62" s="88">
        <f t="shared" ref="G62:G66" si="1">E62*F62</f>
        <v>0</v>
      </c>
    </row>
    <row r="63" spans="2:7" s="40" customFormat="1" ht="15.75">
      <c r="B63" s="83" t="s">
        <v>24</v>
      </c>
      <c r="C63" s="84" t="s">
        <v>82</v>
      </c>
      <c r="D63" s="85" t="s">
        <v>105</v>
      </c>
      <c r="E63" s="86"/>
      <c r="F63" s="92"/>
      <c r="G63" s="88">
        <f t="shared" si="1"/>
        <v>0</v>
      </c>
    </row>
    <row r="64" spans="2:7" s="40" customFormat="1" ht="15.75">
      <c r="B64" s="83" t="s">
        <v>95</v>
      </c>
      <c r="C64" s="84" t="s">
        <v>83</v>
      </c>
      <c r="D64" s="85" t="s">
        <v>105</v>
      </c>
      <c r="E64" s="86"/>
      <c r="F64" s="92"/>
      <c r="G64" s="88">
        <f t="shared" si="1"/>
        <v>0</v>
      </c>
    </row>
    <row r="65" spans="2:7" s="40" customFormat="1" ht="15.75">
      <c r="B65" s="83" t="s">
        <v>96</v>
      </c>
      <c r="C65" s="84" t="s">
        <v>189</v>
      </c>
      <c r="D65" s="85" t="s">
        <v>105</v>
      </c>
      <c r="E65" s="86"/>
      <c r="F65" s="92"/>
      <c r="G65" s="88">
        <f t="shared" si="1"/>
        <v>0</v>
      </c>
    </row>
    <row r="66" spans="2:7" s="40" customFormat="1" ht="15.75">
      <c r="B66" s="83" t="s">
        <v>188</v>
      </c>
      <c r="C66" s="84" t="s">
        <v>211</v>
      </c>
      <c r="D66" s="85" t="s">
        <v>105</v>
      </c>
      <c r="E66" s="86"/>
      <c r="F66" s="92"/>
      <c r="G66" s="88">
        <f t="shared" si="1"/>
        <v>0</v>
      </c>
    </row>
    <row r="67" spans="2:7" s="40" customFormat="1" ht="15.75">
      <c r="B67" s="83"/>
      <c r="C67" s="93"/>
      <c r="D67" s="85"/>
      <c r="E67" s="86"/>
      <c r="F67" s="92"/>
      <c r="G67" s="88"/>
    </row>
    <row r="68" spans="2:7" s="40" customFormat="1" ht="15.75">
      <c r="B68" s="138">
        <v>4</v>
      </c>
      <c r="C68" s="144" t="s">
        <v>25</v>
      </c>
      <c r="D68" s="140"/>
      <c r="E68" s="141"/>
      <c r="F68" s="142"/>
      <c r="G68" s="143"/>
    </row>
    <row r="69" spans="2:7" s="40" customFormat="1" ht="15.75">
      <c r="B69" s="83" t="s">
        <v>8</v>
      </c>
      <c r="C69" s="84" t="s">
        <v>97</v>
      </c>
      <c r="D69" s="85" t="s">
        <v>105</v>
      </c>
      <c r="E69" s="86"/>
      <c r="F69" s="92"/>
      <c r="G69" s="88">
        <f t="shared" ref="G69:G71" si="2">E69*F69</f>
        <v>0</v>
      </c>
    </row>
    <row r="70" spans="2:7" s="40" customFormat="1" ht="15.75">
      <c r="B70" s="83" t="s">
        <v>9</v>
      </c>
      <c r="C70" s="84" t="s">
        <v>99</v>
      </c>
      <c r="D70" s="85" t="s">
        <v>105</v>
      </c>
      <c r="E70" s="86"/>
      <c r="F70" s="92"/>
      <c r="G70" s="88">
        <f t="shared" si="2"/>
        <v>0</v>
      </c>
    </row>
    <row r="71" spans="2:7" s="40" customFormat="1" ht="15.75">
      <c r="B71" s="83" t="s">
        <v>98</v>
      </c>
      <c r="C71" s="84" t="s">
        <v>100</v>
      </c>
      <c r="D71" s="85" t="s">
        <v>105</v>
      </c>
      <c r="E71" s="86"/>
      <c r="F71" s="92"/>
      <c r="G71" s="88">
        <f t="shared" si="2"/>
        <v>0</v>
      </c>
    </row>
    <row r="72" spans="2:7" s="40" customFormat="1" ht="15.75">
      <c r="B72" s="83"/>
      <c r="C72" s="84"/>
      <c r="D72" s="85"/>
      <c r="E72" s="86"/>
      <c r="F72" s="92"/>
      <c r="G72" s="88"/>
    </row>
    <row r="73" spans="2:7" s="40" customFormat="1" ht="15.75">
      <c r="B73" s="138">
        <v>5</v>
      </c>
      <c r="C73" s="139" t="s">
        <v>26</v>
      </c>
      <c r="D73" s="140"/>
      <c r="E73" s="141"/>
      <c r="F73" s="142"/>
      <c r="G73" s="143"/>
    </row>
    <row r="74" spans="2:7" s="40" customFormat="1" ht="15.75">
      <c r="B74" s="83" t="s">
        <v>11</v>
      </c>
      <c r="C74" s="84" t="s">
        <v>10</v>
      </c>
      <c r="D74" s="85" t="s">
        <v>105</v>
      </c>
      <c r="E74" s="86"/>
      <c r="F74" s="92"/>
      <c r="G74" s="88">
        <f t="shared" ref="G74:G76" si="3">E74*F74</f>
        <v>0</v>
      </c>
    </row>
    <row r="75" spans="2:7" s="40" customFormat="1" ht="15.75">
      <c r="B75" s="83" t="s">
        <v>27</v>
      </c>
      <c r="C75" s="84" t="s">
        <v>180</v>
      </c>
      <c r="D75" s="85" t="s">
        <v>105</v>
      </c>
      <c r="E75" s="86"/>
      <c r="F75" s="92"/>
      <c r="G75" s="88">
        <f t="shared" si="3"/>
        <v>0</v>
      </c>
    </row>
    <row r="76" spans="2:7" s="40" customFormat="1" ht="15.75">
      <c r="B76" s="83" t="s">
        <v>92</v>
      </c>
      <c r="C76" s="84" t="s">
        <v>181</v>
      </c>
      <c r="D76" s="85" t="s">
        <v>105</v>
      </c>
      <c r="E76" s="86"/>
      <c r="F76" s="92"/>
      <c r="G76" s="88">
        <f t="shared" si="3"/>
        <v>0</v>
      </c>
    </row>
    <row r="77" spans="2:7" s="40" customFormat="1" ht="16.5" thickBot="1">
      <c r="B77" s="94"/>
      <c r="C77" s="95"/>
      <c r="D77" s="96"/>
      <c r="E77" s="97"/>
      <c r="F77" s="98"/>
      <c r="G77" s="99"/>
    </row>
    <row r="78" spans="2:7" s="62" customFormat="1" ht="16.5" thickBot="1">
      <c r="B78" s="125"/>
      <c r="C78" s="126" t="str">
        <f>CONCATENATE("SUB TOTAL PRECIO ",C39)</f>
        <v>SUB TOTAL PRECIO ESTACIÓN PUENTE CAL Y CANTO</v>
      </c>
      <c r="D78" s="310"/>
      <c r="E78" s="311"/>
      <c r="F78" s="311"/>
      <c r="G78" s="127">
        <f>SUM(G42:G77)</f>
        <v>0</v>
      </c>
    </row>
    <row r="79" spans="2:7" s="17" customFormat="1" ht="73.5" customHeight="1">
      <c r="B79" s="34" t="s">
        <v>236</v>
      </c>
      <c r="C79" s="34"/>
      <c r="D79" s="16"/>
      <c r="E79" s="16"/>
      <c r="F79" s="16"/>
      <c r="G79" s="16"/>
    </row>
    <row r="80" spans="2:7" s="17" customFormat="1" ht="20.25" customHeight="1">
      <c r="B80" s="33" t="s">
        <v>233</v>
      </c>
      <c r="C80" s="33"/>
      <c r="D80" s="16"/>
      <c r="E80" s="16"/>
      <c r="F80" s="16"/>
      <c r="G80" s="16"/>
    </row>
    <row r="81" spans="1:7" s="17" customFormat="1" ht="20.25" customHeight="1">
      <c r="B81" s="33" t="s">
        <v>234</v>
      </c>
      <c r="C81" s="33"/>
      <c r="D81" s="16"/>
      <c r="E81" s="16"/>
      <c r="F81" s="16"/>
      <c r="G81" s="16"/>
    </row>
    <row r="82" spans="1:7" s="17" customFormat="1" ht="20.25" customHeight="1">
      <c r="B82" s="33" t="s">
        <v>235</v>
      </c>
      <c r="C82" s="33"/>
      <c r="D82" s="16"/>
      <c r="E82" s="16"/>
      <c r="F82" s="16"/>
      <c r="G82" s="16"/>
    </row>
    <row r="83" spans="1:7" s="40" customFormat="1" ht="15" customHeight="1">
      <c r="B83" s="27"/>
      <c r="C83" s="160"/>
      <c r="D83" s="27"/>
      <c r="E83" s="104"/>
      <c r="F83" s="104"/>
      <c r="G83" s="104"/>
    </row>
    <row r="84" spans="1:7" ht="15" customHeight="1">
      <c r="A84" s="40"/>
      <c r="B84" s="105"/>
      <c r="C84" s="161"/>
      <c r="D84" s="158"/>
      <c r="E84" s="105"/>
      <c r="F84" s="106"/>
      <c r="G84" s="106"/>
    </row>
    <row r="85" spans="1:7" s="68" customFormat="1" ht="15" customHeight="1" thickBot="1">
      <c r="B85" s="102"/>
      <c r="C85" s="136" t="s">
        <v>149</v>
      </c>
      <c r="D85" s="162"/>
      <c r="E85" s="102"/>
      <c r="F85" s="137"/>
      <c r="G85" s="137"/>
    </row>
    <row r="86" spans="1:7" s="46" customFormat="1" ht="21.75" customHeight="1" thickBot="1">
      <c r="B86" s="107" t="s">
        <v>0</v>
      </c>
      <c r="C86" s="316" t="s">
        <v>1</v>
      </c>
      <c r="D86" s="318" t="s">
        <v>2</v>
      </c>
      <c r="E86" s="304" t="s">
        <v>110</v>
      </c>
      <c r="F86" s="305"/>
      <c r="G86" s="306"/>
    </row>
    <row r="87" spans="1:7" s="46" customFormat="1" ht="16.5" thickBot="1">
      <c r="B87" s="108" t="s">
        <v>48</v>
      </c>
      <c r="C87" s="317"/>
      <c r="D87" s="319"/>
      <c r="E87" s="109" t="s">
        <v>106</v>
      </c>
      <c r="F87" s="110" t="s">
        <v>108</v>
      </c>
      <c r="G87" s="111" t="s">
        <v>109</v>
      </c>
    </row>
    <row r="88" spans="1:7" s="46" customFormat="1" ht="15.75">
      <c r="B88" s="128">
        <v>1</v>
      </c>
      <c r="C88" s="129" t="s">
        <v>19</v>
      </c>
      <c r="D88" s="130"/>
      <c r="E88" s="131"/>
      <c r="F88" s="132"/>
      <c r="G88" s="133"/>
    </row>
    <row r="89" spans="1:7" s="46" customFormat="1" ht="15.75">
      <c r="B89" s="83" t="s">
        <v>20</v>
      </c>
      <c r="C89" s="84" t="s">
        <v>186</v>
      </c>
      <c r="D89" s="85" t="s">
        <v>105</v>
      </c>
      <c r="E89" s="86"/>
      <c r="F89" s="87"/>
      <c r="G89" s="88">
        <f>E89*F89</f>
        <v>0</v>
      </c>
    </row>
    <row r="90" spans="1:7" s="46" customFormat="1" ht="15.75">
      <c r="B90" s="83" t="s">
        <v>107</v>
      </c>
      <c r="C90" s="84" t="s">
        <v>187</v>
      </c>
      <c r="D90" s="85" t="s">
        <v>105</v>
      </c>
      <c r="E90" s="86"/>
      <c r="F90" s="87"/>
      <c r="G90" s="88">
        <f>E90*F90</f>
        <v>0</v>
      </c>
    </row>
    <row r="91" spans="1:7" s="46" customFormat="1" ht="15.75">
      <c r="B91" s="83" t="s">
        <v>111</v>
      </c>
      <c r="C91" s="89" t="s">
        <v>183</v>
      </c>
      <c r="D91" s="85" t="s">
        <v>105</v>
      </c>
      <c r="E91" s="86"/>
      <c r="F91" s="87"/>
      <c r="G91" s="88">
        <f>E91*F91</f>
        <v>0</v>
      </c>
    </row>
    <row r="92" spans="1:7" s="46" customFormat="1" ht="15.75">
      <c r="B92" s="83" t="s">
        <v>185</v>
      </c>
      <c r="C92" s="89" t="s">
        <v>112</v>
      </c>
      <c r="D92" s="85" t="s">
        <v>105</v>
      </c>
      <c r="E92" s="86"/>
      <c r="F92" s="87"/>
      <c r="G92" s="88">
        <f>E92*F92</f>
        <v>0</v>
      </c>
    </row>
    <row r="93" spans="1:7" s="46" customFormat="1" ht="15.75" customHeight="1">
      <c r="B93" s="90"/>
      <c r="C93" s="134"/>
      <c r="D93" s="85"/>
      <c r="E93" s="86"/>
      <c r="F93" s="92"/>
      <c r="G93" s="88"/>
    </row>
    <row r="94" spans="1:7" s="46" customFormat="1" ht="15.75">
      <c r="B94" s="138">
        <v>2</v>
      </c>
      <c r="C94" s="139" t="s">
        <v>12</v>
      </c>
      <c r="D94" s="140"/>
      <c r="E94" s="141"/>
      <c r="F94" s="142"/>
      <c r="G94" s="143"/>
    </row>
    <row r="95" spans="1:7" s="29" customFormat="1" ht="15.75">
      <c r="B95" s="90" t="s">
        <v>5</v>
      </c>
      <c r="C95" s="91" t="s">
        <v>84</v>
      </c>
      <c r="D95" s="85"/>
      <c r="E95" s="86"/>
      <c r="F95" s="92"/>
      <c r="G95" s="88"/>
    </row>
    <row r="96" spans="1:7" s="40" customFormat="1" ht="15.75">
      <c r="B96" s="83" t="s">
        <v>21</v>
      </c>
      <c r="C96" s="84" t="s">
        <v>123</v>
      </c>
      <c r="D96" s="85" t="s">
        <v>105</v>
      </c>
      <c r="E96" s="86"/>
      <c r="F96" s="92"/>
      <c r="G96" s="88">
        <f t="shared" ref="G96:G104" si="4">E96*F96</f>
        <v>0</v>
      </c>
    </row>
    <row r="97" spans="2:7" s="40" customFormat="1" ht="15.75">
      <c r="B97" s="83" t="s">
        <v>22</v>
      </c>
      <c r="C97" s="84" t="s">
        <v>124</v>
      </c>
      <c r="D97" s="85" t="s">
        <v>105</v>
      </c>
      <c r="E97" s="86"/>
      <c r="F97" s="92"/>
      <c r="G97" s="88">
        <f t="shared" si="4"/>
        <v>0</v>
      </c>
    </row>
    <row r="98" spans="2:7" s="58" customFormat="1" ht="15.75">
      <c r="B98" s="83" t="s">
        <v>103</v>
      </c>
      <c r="C98" s="84" t="s">
        <v>77</v>
      </c>
      <c r="D98" s="85" t="s">
        <v>105</v>
      </c>
      <c r="E98" s="86"/>
      <c r="F98" s="92"/>
      <c r="G98" s="88">
        <f t="shared" si="4"/>
        <v>0</v>
      </c>
    </row>
    <row r="99" spans="2:7" s="58" customFormat="1" ht="15.75">
      <c r="B99" s="83" t="s">
        <v>85</v>
      </c>
      <c r="C99" s="84" t="s">
        <v>79</v>
      </c>
      <c r="D99" s="85" t="s">
        <v>105</v>
      </c>
      <c r="E99" s="86"/>
      <c r="F99" s="92"/>
      <c r="G99" s="88">
        <f t="shared" si="4"/>
        <v>0</v>
      </c>
    </row>
    <row r="100" spans="2:7" s="58" customFormat="1" ht="15.75">
      <c r="B100" s="83" t="s">
        <v>86</v>
      </c>
      <c r="C100" s="84" t="s">
        <v>78</v>
      </c>
      <c r="D100" s="85" t="s">
        <v>105</v>
      </c>
      <c r="E100" s="86"/>
      <c r="F100" s="92"/>
      <c r="G100" s="88">
        <f t="shared" si="4"/>
        <v>0</v>
      </c>
    </row>
    <row r="101" spans="2:7" s="58" customFormat="1" ht="15.75">
      <c r="B101" s="83" t="s">
        <v>87</v>
      </c>
      <c r="C101" s="84" t="s">
        <v>121</v>
      </c>
      <c r="D101" s="85" t="s">
        <v>105</v>
      </c>
      <c r="E101" s="86"/>
      <c r="F101" s="92"/>
      <c r="G101" s="88">
        <f t="shared" si="4"/>
        <v>0</v>
      </c>
    </row>
    <row r="102" spans="2:7" s="58" customFormat="1" ht="15.75">
      <c r="B102" s="83" t="s">
        <v>88</v>
      </c>
      <c r="C102" s="84" t="s">
        <v>120</v>
      </c>
      <c r="D102" s="85" t="s">
        <v>105</v>
      </c>
      <c r="E102" s="86"/>
      <c r="F102" s="92"/>
      <c r="G102" s="88">
        <f t="shared" si="4"/>
        <v>0</v>
      </c>
    </row>
    <row r="103" spans="2:7" s="58" customFormat="1" ht="15.75">
      <c r="B103" s="83" t="s">
        <v>89</v>
      </c>
      <c r="C103" s="84" t="s">
        <v>80</v>
      </c>
      <c r="D103" s="85" t="s">
        <v>105</v>
      </c>
      <c r="E103" s="86"/>
      <c r="F103" s="92"/>
      <c r="G103" s="88">
        <f t="shared" si="4"/>
        <v>0</v>
      </c>
    </row>
    <row r="104" spans="2:7" s="58" customFormat="1" ht="15.75">
      <c r="B104" s="83" t="s">
        <v>90</v>
      </c>
      <c r="C104" s="84" t="s">
        <v>132</v>
      </c>
      <c r="D104" s="85" t="s">
        <v>105</v>
      </c>
      <c r="E104" s="86"/>
      <c r="F104" s="92"/>
      <c r="G104" s="88">
        <f t="shared" si="4"/>
        <v>0</v>
      </c>
    </row>
    <row r="105" spans="2:7" s="40" customFormat="1" ht="15.75">
      <c r="B105" s="83"/>
      <c r="C105" s="135"/>
      <c r="D105" s="85"/>
      <c r="E105" s="86"/>
      <c r="F105" s="92"/>
      <c r="G105" s="88"/>
    </row>
    <row r="106" spans="2:7" s="40" customFormat="1" ht="15.75">
      <c r="B106" s="138">
        <v>3</v>
      </c>
      <c r="C106" s="139" t="s">
        <v>93</v>
      </c>
      <c r="D106" s="140"/>
      <c r="E106" s="141"/>
      <c r="F106" s="142"/>
      <c r="G106" s="143"/>
    </row>
    <row r="107" spans="2:7" s="40" customFormat="1" ht="15.75">
      <c r="B107" s="90" t="s">
        <v>7</v>
      </c>
      <c r="C107" s="91" t="s">
        <v>94</v>
      </c>
      <c r="D107" s="85"/>
      <c r="E107" s="86"/>
      <c r="F107" s="92"/>
      <c r="G107" s="88"/>
    </row>
    <row r="108" spans="2:7" s="46" customFormat="1" ht="15.75">
      <c r="B108" s="83" t="s">
        <v>23</v>
      </c>
      <c r="C108" s="84" t="s">
        <v>81</v>
      </c>
      <c r="D108" s="85" t="s">
        <v>105</v>
      </c>
      <c r="E108" s="86"/>
      <c r="F108" s="92"/>
      <c r="G108" s="88">
        <f t="shared" ref="G108:G112" si="5">E108*F108</f>
        <v>0</v>
      </c>
    </row>
    <row r="109" spans="2:7" s="40" customFormat="1" ht="15.75">
      <c r="B109" s="83" t="s">
        <v>24</v>
      </c>
      <c r="C109" s="84" t="s">
        <v>82</v>
      </c>
      <c r="D109" s="85" t="s">
        <v>105</v>
      </c>
      <c r="E109" s="86"/>
      <c r="F109" s="92"/>
      <c r="G109" s="88">
        <f t="shared" si="5"/>
        <v>0</v>
      </c>
    </row>
    <row r="110" spans="2:7" s="40" customFormat="1" ht="15.75">
      <c r="B110" s="83" t="s">
        <v>95</v>
      </c>
      <c r="C110" s="84" t="s">
        <v>83</v>
      </c>
      <c r="D110" s="85" t="s">
        <v>105</v>
      </c>
      <c r="E110" s="86"/>
      <c r="F110" s="92"/>
      <c r="G110" s="88">
        <f t="shared" si="5"/>
        <v>0</v>
      </c>
    </row>
    <row r="111" spans="2:7" s="40" customFormat="1" ht="15.75">
      <c r="B111" s="83" t="s">
        <v>96</v>
      </c>
      <c r="C111" s="84" t="s">
        <v>189</v>
      </c>
      <c r="D111" s="85" t="s">
        <v>105</v>
      </c>
      <c r="E111" s="86"/>
      <c r="F111" s="92"/>
      <c r="G111" s="88">
        <f t="shared" si="5"/>
        <v>0</v>
      </c>
    </row>
    <row r="112" spans="2:7" s="40" customFormat="1" ht="15.75">
      <c r="B112" s="83" t="s">
        <v>188</v>
      </c>
      <c r="C112" s="84" t="s">
        <v>211</v>
      </c>
      <c r="D112" s="85" t="s">
        <v>105</v>
      </c>
      <c r="E112" s="86"/>
      <c r="F112" s="92"/>
      <c r="G112" s="88">
        <f t="shared" si="5"/>
        <v>0</v>
      </c>
    </row>
    <row r="113" spans="2:7" s="40" customFormat="1" ht="15.75">
      <c r="B113" s="83"/>
      <c r="C113" s="93"/>
      <c r="D113" s="85"/>
      <c r="E113" s="86"/>
      <c r="F113" s="92"/>
      <c r="G113" s="88"/>
    </row>
    <row r="114" spans="2:7" s="40" customFormat="1" ht="15.75">
      <c r="B114" s="138">
        <v>4</v>
      </c>
      <c r="C114" s="144" t="s">
        <v>25</v>
      </c>
      <c r="D114" s="140"/>
      <c r="E114" s="141"/>
      <c r="F114" s="142"/>
      <c r="G114" s="143"/>
    </row>
    <row r="115" spans="2:7" s="40" customFormat="1" ht="15.75">
      <c r="B115" s="83" t="s">
        <v>8</v>
      </c>
      <c r="C115" s="84" t="s">
        <v>97</v>
      </c>
      <c r="D115" s="85" t="s">
        <v>105</v>
      </c>
      <c r="E115" s="86"/>
      <c r="F115" s="92"/>
      <c r="G115" s="88">
        <f t="shared" ref="G115:G119" si="6">E115*F115</f>
        <v>0</v>
      </c>
    </row>
    <row r="116" spans="2:7" s="40" customFormat="1" ht="15.75">
      <c r="B116" s="83" t="s">
        <v>9</v>
      </c>
      <c r="C116" s="84" t="s">
        <v>239</v>
      </c>
      <c r="D116" s="85" t="s">
        <v>105</v>
      </c>
      <c r="E116" s="86"/>
      <c r="F116" s="92"/>
      <c r="G116" s="88">
        <f t="shared" si="6"/>
        <v>0</v>
      </c>
    </row>
    <row r="117" spans="2:7" s="40" customFormat="1" ht="15.75">
      <c r="B117" s="83" t="s">
        <v>98</v>
      </c>
      <c r="C117" s="84" t="s">
        <v>99</v>
      </c>
      <c r="D117" s="85" t="s">
        <v>105</v>
      </c>
      <c r="E117" s="86"/>
      <c r="F117" s="92"/>
      <c r="G117" s="88">
        <f t="shared" si="6"/>
        <v>0</v>
      </c>
    </row>
    <row r="118" spans="2:7" s="40" customFormat="1" ht="15.75">
      <c r="B118" s="83" t="s">
        <v>113</v>
      </c>
      <c r="C118" s="84" t="s">
        <v>100</v>
      </c>
      <c r="D118" s="85" t="s">
        <v>105</v>
      </c>
      <c r="E118" s="86"/>
      <c r="F118" s="92"/>
      <c r="G118" s="88">
        <f t="shared" si="6"/>
        <v>0</v>
      </c>
    </row>
    <row r="119" spans="2:7" s="40" customFormat="1" ht="15.75">
      <c r="B119" s="83" t="s">
        <v>214</v>
      </c>
      <c r="C119" s="84" t="s">
        <v>114</v>
      </c>
      <c r="D119" s="85" t="s">
        <v>105</v>
      </c>
      <c r="E119" s="86"/>
      <c r="F119" s="92"/>
      <c r="G119" s="88">
        <f t="shared" si="6"/>
        <v>0</v>
      </c>
    </row>
    <row r="120" spans="2:7" s="40" customFormat="1" ht="15.75">
      <c r="B120" s="83"/>
      <c r="C120" s="84"/>
      <c r="D120" s="85"/>
      <c r="E120" s="86"/>
      <c r="F120" s="92"/>
      <c r="G120" s="88"/>
    </row>
    <row r="121" spans="2:7" s="40" customFormat="1" ht="15.75">
      <c r="B121" s="138">
        <v>5</v>
      </c>
      <c r="C121" s="139" t="s">
        <v>26</v>
      </c>
      <c r="D121" s="140"/>
      <c r="E121" s="141"/>
      <c r="F121" s="142"/>
      <c r="G121" s="143"/>
    </row>
    <row r="122" spans="2:7" s="40" customFormat="1" ht="15.75">
      <c r="B122" s="83" t="s">
        <v>11</v>
      </c>
      <c r="C122" s="84" t="s">
        <v>10</v>
      </c>
      <c r="D122" s="85" t="s">
        <v>105</v>
      </c>
      <c r="E122" s="86"/>
      <c r="F122" s="92"/>
      <c r="G122" s="88">
        <f t="shared" ref="G122:G124" si="7">E122*F122</f>
        <v>0</v>
      </c>
    </row>
    <row r="123" spans="2:7" s="40" customFormat="1" ht="15.75">
      <c r="B123" s="83" t="s">
        <v>27</v>
      </c>
      <c r="C123" s="84" t="s">
        <v>180</v>
      </c>
      <c r="D123" s="85" t="s">
        <v>105</v>
      </c>
      <c r="E123" s="86"/>
      <c r="F123" s="92"/>
      <c r="G123" s="88">
        <f t="shared" si="7"/>
        <v>0</v>
      </c>
    </row>
    <row r="124" spans="2:7" s="40" customFormat="1" ht="15.75">
      <c r="B124" s="83" t="s">
        <v>92</v>
      </c>
      <c r="C124" s="84" t="s">
        <v>181</v>
      </c>
      <c r="D124" s="85" t="s">
        <v>105</v>
      </c>
      <c r="E124" s="86"/>
      <c r="F124" s="92"/>
      <c r="G124" s="88">
        <f t="shared" si="7"/>
        <v>0</v>
      </c>
    </row>
    <row r="125" spans="2:7" s="40" customFormat="1" ht="16.5" thickBot="1">
      <c r="B125" s="94"/>
      <c r="C125" s="95"/>
      <c r="D125" s="96"/>
      <c r="E125" s="97"/>
      <c r="F125" s="98"/>
      <c r="G125" s="99"/>
    </row>
    <row r="126" spans="2:7" s="62" customFormat="1" ht="16.5" thickBot="1">
      <c r="B126" s="125"/>
      <c r="C126" s="126" t="str">
        <f>CONCATENATE("SUB TOTAL PRECIO ",C85)</f>
        <v>SUB TOTAL PRECIO ESTACIÓN SANTA ANA L2</v>
      </c>
      <c r="D126" s="310"/>
      <c r="E126" s="311"/>
      <c r="F126" s="311"/>
      <c r="G126" s="127">
        <f>SUM(G88:G125)</f>
        <v>0</v>
      </c>
    </row>
    <row r="127" spans="2:7" s="17" customFormat="1" ht="73.5" customHeight="1">
      <c r="B127" s="34" t="s">
        <v>236</v>
      </c>
      <c r="C127" s="34"/>
      <c r="D127" s="16"/>
      <c r="E127" s="16"/>
      <c r="F127" s="16"/>
      <c r="G127" s="16"/>
    </row>
    <row r="128" spans="2:7" s="17" customFormat="1" ht="20.25" customHeight="1">
      <c r="B128" s="33" t="s">
        <v>233</v>
      </c>
      <c r="C128" s="33"/>
      <c r="D128" s="16"/>
      <c r="E128" s="16"/>
      <c r="F128" s="16"/>
      <c r="G128" s="16"/>
    </row>
    <row r="129" spans="2:7" s="17" customFormat="1" ht="20.25" customHeight="1">
      <c r="B129" s="33" t="s">
        <v>234</v>
      </c>
      <c r="C129" s="33"/>
      <c r="D129" s="16"/>
      <c r="E129" s="16"/>
      <c r="F129" s="16"/>
      <c r="G129" s="16"/>
    </row>
    <row r="130" spans="2:7" s="17" customFormat="1" ht="20.25" customHeight="1">
      <c r="B130" s="33" t="s">
        <v>235</v>
      </c>
      <c r="C130" s="33"/>
      <c r="D130" s="16"/>
      <c r="E130" s="16"/>
      <c r="F130" s="16"/>
      <c r="G130" s="16"/>
    </row>
    <row r="131" spans="2:7" ht="15">
      <c r="B131" s="27"/>
      <c r="C131" s="160"/>
      <c r="D131" s="27"/>
      <c r="E131" s="104"/>
      <c r="F131" s="104"/>
      <c r="G131" s="104"/>
    </row>
    <row r="132" spans="2:7" ht="15">
      <c r="B132" s="27"/>
      <c r="C132" s="160"/>
      <c r="D132" s="27"/>
      <c r="E132" s="104"/>
      <c r="F132" s="104"/>
      <c r="G132" s="104"/>
    </row>
    <row r="133" spans="2:7" ht="15.75" thickBot="1">
      <c r="B133" s="102"/>
      <c r="C133" s="136" t="s">
        <v>150</v>
      </c>
      <c r="D133" s="162"/>
      <c r="E133" s="102"/>
      <c r="F133" s="137"/>
      <c r="G133" s="137"/>
    </row>
    <row r="134" spans="2:7" s="46" customFormat="1" ht="21.75" customHeight="1" thickBot="1">
      <c r="B134" s="107" t="s">
        <v>0</v>
      </c>
      <c r="C134" s="316" t="s">
        <v>1</v>
      </c>
      <c r="D134" s="318" t="s">
        <v>2</v>
      </c>
      <c r="E134" s="304" t="s">
        <v>110</v>
      </c>
      <c r="F134" s="305"/>
      <c r="G134" s="306"/>
    </row>
    <row r="135" spans="2:7" s="46" customFormat="1" ht="16.5" thickBot="1">
      <c r="B135" s="108" t="s">
        <v>60</v>
      </c>
      <c r="C135" s="317"/>
      <c r="D135" s="319"/>
      <c r="E135" s="109" t="s">
        <v>106</v>
      </c>
      <c r="F135" s="110" t="s">
        <v>108</v>
      </c>
      <c r="G135" s="111" t="s">
        <v>109</v>
      </c>
    </row>
    <row r="136" spans="2:7" s="46" customFormat="1" ht="15.75">
      <c r="B136" s="128">
        <v>1</v>
      </c>
      <c r="C136" s="129" t="s">
        <v>19</v>
      </c>
      <c r="D136" s="130"/>
      <c r="E136" s="131"/>
      <c r="F136" s="132"/>
      <c r="G136" s="133"/>
    </row>
    <row r="137" spans="2:7" s="46" customFormat="1" ht="15.75">
      <c r="B137" s="83" t="s">
        <v>20</v>
      </c>
      <c r="C137" s="84" t="s">
        <v>186</v>
      </c>
      <c r="D137" s="85" t="s">
        <v>105</v>
      </c>
      <c r="E137" s="86"/>
      <c r="F137" s="87"/>
      <c r="G137" s="88">
        <f>E137*F137</f>
        <v>0</v>
      </c>
    </row>
    <row r="138" spans="2:7" s="46" customFormat="1" ht="15.75">
      <c r="B138" s="83" t="s">
        <v>107</v>
      </c>
      <c r="C138" s="84" t="s">
        <v>187</v>
      </c>
      <c r="D138" s="85" t="s">
        <v>105</v>
      </c>
      <c r="E138" s="86"/>
      <c r="F138" s="87"/>
      <c r="G138" s="88">
        <f>E138*F138</f>
        <v>0</v>
      </c>
    </row>
    <row r="139" spans="2:7" s="46" customFormat="1" ht="15.75">
      <c r="B139" s="83" t="s">
        <v>111</v>
      </c>
      <c r="C139" s="89" t="s">
        <v>183</v>
      </c>
      <c r="D139" s="85" t="s">
        <v>105</v>
      </c>
      <c r="E139" s="86"/>
      <c r="F139" s="87"/>
      <c r="G139" s="88">
        <f>E139*F139</f>
        <v>0</v>
      </c>
    </row>
    <row r="140" spans="2:7" s="46" customFormat="1" ht="15.75">
      <c r="B140" s="83" t="s">
        <v>185</v>
      </c>
      <c r="C140" s="89" t="s">
        <v>112</v>
      </c>
      <c r="D140" s="85" t="s">
        <v>105</v>
      </c>
      <c r="E140" s="86"/>
      <c r="F140" s="87"/>
      <c r="G140" s="88">
        <f>E140*F140</f>
        <v>0</v>
      </c>
    </row>
    <row r="141" spans="2:7" s="46" customFormat="1" ht="15.75" customHeight="1">
      <c r="B141" s="90"/>
      <c r="C141" s="134"/>
      <c r="D141" s="85"/>
      <c r="E141" s="86"/>
      <c r="F141" s="92"/>
      <c r="G141" s="88"/>
    </row>
    <row r="142" spans="2:7" s="46" customFormat="1" ht="15.75">
      <c r="B142" s="138">
        <v>2</v>
      </c>
      <c r="C142" s="139" t="s">
        <v>12</v>
      </c>
      <c r="D142" s="140"/>
      <c r="E142" s="141"/>
      <c r="F142" s="142"/>
      <c r="G142" s="143"/>
    </row>
    <row r="143" spans="2:7" s="29" customFormat="1" ht="15.75">
      <c r="B143" s="90" t="s">
        <v>5</v>
      </c>
      <c r="C143" s="91" t="s">
        <v>84</v>
      </c>
      <c r="D143" s="85"/>
      <c r="E143" s="86"/>
      <c r="F143" s="92"/>
      <c r="G143" s="88"/>
    </row>
    <row r="144" spans="2:7" s="40" customFormat="1" ht="15.75">
      <c r="B144" s="83" t="s">
        <v>21</v>
      </c>
      <c r="C144" s="84" t="s">
        <v>123</v>
      </c>
      <c r="D144" s="85" t="s">
        <v>105</v>
      </c>
      <c r="E144" s="86"/>
      <c r="F144" s="92"/>
      <c r="G144" s="88">
        <f t="shared" ref="G144:G152" si="8">E144*F144</f>
        <v>0</v>
      </c>
    </row>
    <row r="145" spans="2:7" s="40" customFormat="1" ht="15.75">
      <c r="B145" s="83" t="s">
        <v>22</v>
      </c>
      <c r="C145" s="84" t="s">
        <v>124</v>
      </c>
      <c r="D145" s="85" t="s">
        <v>105</v>
      </c>
      <c r="E145" s="86"/>
      <c r="F145" s="92"/>
      <c r="G145" s="88">
        <f t="shared" si="8"/>
        <v>0</v>
      </c>
    </row>
    <row r="146" spans="2:7" s="58" customFormat="1" ht="15.75">
      <c r="B146" s="83" t="s">
        <v>103</v>
      </c>
      <c r="C146" s="84" t="s">
        <v>77</v>
      </c>
      <c r="D146" s="85" t="s">
        <v>105</v>
      </c>
      <c r="E146" s="86"/>
      <c r="F146" s="92"/>
      <c r="G146" s="88">
        <f t="shared" si="8"/>
        <v>0</v>
      </c>
    </row>
    <row r="147" spans="2:7" s="58" customFormat="1" ht="15.75">
      <c r="B147" s="83" t="s">
        <v>85</v>
      </c>
      <c r="C147" s="84" t="s">
        <v>79</v>
      </c>
      <c r="D147" s="85" t="s">
        <v>105</v>
      </c>
      <c r="E147" s="86"/>
      <c r="F147" s="92"/>
      <c r="G147" s="88">
        <f t="shared" si="8"/>
        <v>0</v>
      </c>
    </row>
    <row r="148" spans="2:7" s="58" customFormat="1" ht="15.75">
      <c r="B148" s="83" t="s">
        <v>86</v>
      </c>
      <c r="C148" s="84" t="s">
        <v>78</v>
      </c>
      <c r="D148" s="85" t="s">
        <v>105</v>
      </c>
      <c r="E148" s="86"/>
      <c r="F148" s="92"/>
      <c r="G148" s="88">
        <f t="shared" si="8"/>
        <v>0</v>
      </c>
    </row>
    <row r="149" spans="2:7" s="58" customFormat="1" ht="15.75">
      <c r="B149" s="83" t="s">
        <v>87</v>
      </c>
      <c r="C149" s="84" t="s">
        <v>121</v>
      </c>
      <c r="D149" s="85" t="s">
        <v>105</v>
      </c>
      <c r="E149" s="86"/>
      <c r="F149" s="92"/>
      <c r="G149" s="88">
        <f t="shared" si="8"/>
        <v>0</v>
      </c>
    </row>
    <row r="150" spans="2:7" s="58" customFormat="1" ht="15.75">
      <c r="B150" s="83" t="s">
        <v>88</v>
      </c>
      <c r="C150" s="84" t="s">
        <v>120</v>
      </c>
      <c r="D150" s="85" t="s">
        <v>105</v>
      </c>
      <c r="E150" s="86"/>
      <c r="F150" s="92"/>
      <c r="G150" s="88">
        <f t="shared" si="8"/>
        <v>0</v>
      </c>
    </row>
    <row r="151" spans="2:7" s="58" customFormat="1" ht="15.75">
      <c r="B151" s="83" t="s">
        <v>89</v>
      </c>
      <c r="C151" s="84" t="s">
        <v>80</v>
      </c>
      <c r="D151" s="85" t="s">
        <v>105</v>
      </c>
      <c r="E151" s="86"/>
      <c r="F151" s="92"/>
      <c r="G151" s="88">
        <f t="shared" si="8"/>
        <v>0</v>
      </c>
    </row>
    <row r="152" spans="2:7" s="58" customFormat="1" ht="15.75">
      <c r="B152" s="83" t="s">
        <v>90</v>
      </c>
      <c r="C152" s="84" t="s">
        <v>132</v>
      </c>
      <c r="D152" s="85" t="s">
        <v>105</v>
      </c>
      <c r="E152" s="86"/>
      <c r="F152" s="92"/>
      <c r="G152" s="88">
        <f t="shared" si="8"/>
        <v>0</v>
      </c>
    </row>
    <row r="153" spans="2:7" s="40" customFormat="1" ht="15.75">
      <c r="B153" s="83"/>
      <c r="C153" s="135"/>
      <c r="D153" s="85"/>
      <c r="E153" s="86"/>
      <c r="F153" s="92"/>
      <c r="G153" s="88"/>
    </row>
    <row r="154" spans="2:7" s="40" customFormat="1" ht="15.75">
      <c r="B154" s="138">
        <v>3</v>
      </c>
      <c r="C154" s="139" t="s">
        <v>93</v>
      </c>
      <c r="D154" s="140"/>
      <c r="E154" s="141"/>
      <c r="F154" s="142"/>
      <c r="G154" s="143"/>
    </row>
    <row r="155" spans="2:7" s="40" customFormat="1" ht="15.75">
      <c r="B155" s="90" t="s">
        <v>7</v>
      </c>
      <c r="C155" s="91" t="s">
        <v>94</v>
      </c>
      <c r="D155" s="85"/>
      <c r="E155" s="86"/>
      <c r="F155" s="92"/>
      <c r="G155" s="88"/>
    </row>
    <row r="156" spans="2:7" s="46" customFormat="1" ht="15.75">
      <c r="B156" s="83" t="s">
        <v>23</v>
      </c>
      <c r="C156" s="84" t="s">
        <v>81</v>
      </c>
      <c r="D156" s="85" t="s">
        <v>105</v>
      </c>
      <c r="E156" s="86"/>
      <c r="F156" s="92"/>
      <c r="G156" s="88">
        <f t="shared" ref="G156:G160" si="9">E156*F156</f>
        <v>0</v>
      </c>
    </row>
    <row r="157" spans="2:7" s="40" customFormat="1" ht="15.75">
      <c r="B157" s="83" t="s">
        <v>24</v>
      </c>
      <c r="C157" s="84" t="s">
        <v>82</v>
      </c>
      <c r="D157" s="85" t="s">
        <v>105</v>
      </c>
      <c r="E157" s="86"/>
      <c r="F157" s="92"/>
      <c r="G157" s="88">
        <f t="shared" si="9"/>
        <v>0</v>
      </c>
    </row>
    <row r="158" spans="2:7" s="40" customFormat="1" ht="15.75">
      <c r="B158" s="83" t="s">
        <v>95</v>
      </c>
      <c r="C158" s="84" t="s">
        <v>83</v>
      </c>
      <c r="D158" s="85" t="s">
        <v>105</v>
      </c>
      <c r="E158" s="86"/>
      <c r="F158" s="92"/>
      <c r="G158" s="88">
        <f t="shared" si="9"/>
        <v>0</v>
      </c>
    </row>
    <row r="159" spans="2:7" s="40" customFormat="1" ht="15.75">
      <c r="B159" s="83" t="s">
        <v>96</v>
      </c>
      <c r="C159" s="84" t="s">
        <v>189</v>
      </c>
      <c r="D159" s="85" t="s">
        <v>105</v>
      </c>
      <c r="E159" s="86"/>
      <c r="F159" s="92"/>
      <c r="G159" s="88">
        <f t="shared" si="9"/>
        <v>0</v>
      </c>
    </row>
    <row r="160" spans="2:7" s="40" customFormat="1" ht="15.75">
      <c r="B160" s="83" t="s">
        <v>188</v>
      </c>
      <c r="C160" s="84" t="s">
        <v>211</v>
      </c>
      <c r="D160" s="85" t="s">
        <v>105</v>
      </c>
      <c r="E160" s="86"/>
      <c r="F160" s="92"/>
      <c r="G160" s="88">
        <f t="shared" si="9"/>
        <v>0</v>
      </c>
    </row>
    <row r="161" spans="2:7" s="40" customFormat="1" ht="15.75">
      <c r="B161" s="83"/>
      <c r="C161" s="93"/>
      <c r="D161" s="85"/>
      <c r="E161" s="86"/>
      <c r="F161" s="92"/>
      <c r="G161" s="88"/>
    </row>
    <row r="162" spans="2:7" s="40" customFormat="1" ht="15.75">
      <c r="B162" s="138">
        <v>4</v>
      </c>
      <c r="C162" s="144" t="s">
        <v>25</v>
      </c>
      <c r="D162" s="140"/>
      <c r="E162" s="141"/>
      <c r="F162" s="142"/>
      <c r="G162" s="143"/>
    </row>
    <row r="163" spans="2:7" s="40" customFormat="1" ht="15.75">
      <c r="B163" s="83" t="s">
        <v>8</v>
      </c>
      <c r="C163" s="84" t="s">
        <v>97</v>
      </c>
      <c r="D163" s="85" t="s">
        <v>105</v>
      </c>
      <c r="E163" s="86"/>
      <c r="F163" s="92"/>
      <c r="G163" s="88">
        <f t="shared" ref="G163:G167" si="10">E163*F163</f>
        <v>0</v>
      </c>
    </row>
    <row r="164" spans="2:7" s="40" customFormat="1" ht="15.75">
      <c r="B164" s="83" t="s">
        <v>9</v>
      </c>
      <c r="C164" s="84" t="s">
        <v>239</v>
      </c>
      <c r="D164" s="85" t="s">
        <v>105</v>
      </c>
      <c r="E164" s="86"/>
      <c r="F164" s="92"/>
      <c r="G164" s="88">
        <f t="shared" si="10"/>
        <v>0</v>
      </c>
    </row>
    <row r="165" spans="2:7" s="40" customFormat="1" ht="15.75">
      <c r="B165" s="83" t="s">
        <v>98</v>
      </c>
      <c r="C165" s="84" t="s">
        <v>99</v>
      </c>
      <c r="D165" s="85" t="s">
        <v>105</v>
      </c>
      <c r="E165" s="86"/>
      <c r="F165" s="92"/>
      <c r="G165" s="88">
        <f t="shared" si="10"/>
        <v>0</v>
      </c>
    </row>
    <row r="166" spans="2:7" s="40" customFormat="1" ht="15.75">
      <c r="B166" s="83" t="s">
        <v>113</v>
      </c>
      <c r="C166" s="84" t="s">
        <v>100</v>
      </c>
      <c r="D166" s="85" t="s">
        <v>105</v>
      </c>
      <c r="E166" s="86"/>
      <c r="F166" s="92"/>
      <c r="G166" s="88">
        <f t="shared" si="10"/>
        <v>0</v>
      </c>
    </row>
    <row r="167" spans="2:7" s="40" customFormat="1" ht="15.75">
      <c r="B167" s="83" t="s">
        <v>214</v>
      </c>
      <c r="C167" s="84" t="s">
        <v>114</v>
      </c>
      <c r="D167" s="85" t="s">
        <v>105</v>
      </c>
      <c r="E167" s="86"/>
      <c r="F167" s="92"/>
      <c r="G167" s="88">
        <f t="shared" si="10"/>
        <v>0</v>
      </c>
    </row>
    <row r="168" spans="2:7" s="40" customFormat="1" ht="15.75">
      <c r="B168" s="83"/>
      <c r="C168" s="84"/>
      <c r="D168" s="85"/>
      <c r="E168" s="86"/>
      <c r="F168" s="92"/>
      <c r="G168" s="88"/>
    </row>
    <row r="169" spans="2:7" s="40" customFormat="1" ht="15.75">
      <c r="B169" s="138">
        <v>5</v>
      </c>
      <c r="C169" s="139" t="s">
        <v>26</v>
      </c>
      <c r="D169" s="140"/>
      <c r="E169" s="141"/>
      <c r="F169" s="142"/>
      <c r="G169" s="143"/>
    </row>
    <row r="170" spans="2:7" s="40" customFormat="1" ht="15.75">
      <c r="B170" s="83" t="s">
        <v>11</v>
      </c>
      <c r="C170" s="84" t="s">
        <v>10</v>
      </c>
      <c r="D170" s="85" t="s">
        <v>105</v>
      </c>
      <c r="E170" s="86"/>
      <c r="F170" s="92"/>
      <c r="G170" s="88">
        <f t="shared" ref="G170:G172" si="11">E170*F170</f>
        <v>0</v>
      </c>
    </row>
    <row r="171" spans="2:7" s="40" customFormat="1" ht="15.75">
      <c r="B171" s="83" t="s">
        <v>27</v>
      </c>
      <c r="C171" s="84" t="s">
        <v>180</v>
      </c>
      <c r="D171" s="85" t="s">
        <v>105</v>
      </c>
      <c r="E171" s="86"/>
      <c r="F171" s="92"/>
      <c r="G171" s="88">
        <f t="shared" si="11"/>
        <v>0</v>
      </c>
    </row>
    <row r="172" spans="2:7" s="40" customFormat="1" ht="15.75">
      <c r="B172" s="83" t="s">
        <v>92</v>
      </c>
      <c r="C172" s="84" t="s">
        <v>181</v>
      </c>
      <c r="D172" s="85" t="s">
        <v>105</v>
      </c>
      <c r="E172" s="86"/>
      <c r="F172" s="92"/>
      <c r="G172" s="88">
        <f t="shared" si="11"/>
        <v>0</v>
      </c>
    </row>
    <row r="173" spans="2:7" s="40" customFormat="1" ht="16.5" thickBot="1">
      <c r="B173" s="94"/>
      <c r="C173" s="95"/>
      <c r="D173" s="96"/>
      <c r="E173" s="97"/>
      <c r="F173" s="98"/>
      <c r="G173" s="99"/>
    </row>
    <row r="174" spans="2:7" s="62" customFormat="1" ht="16.5" thickBot="1">
      <c r="B174" s="125"/>
      <c r="C174" s="126" t="str">
        <f>CONCATENATE("SUB TOTAL PRECIO ",C133)</f>
        <v>SUB TOTAL PRECIO ESTACIÓN LOS HÉROES L2</v>
      </c>
      <c r="D174" s="310"/>
      <c r="E174" s="311"/>
      <c r="F174" s="311"/>
      <c r="G174" s="127">
        <f>SUM(G136:G173)</f>
        <v>0</v>
      </c>
    </row>
    <row r="175" spans="2:7" s="17" customFormat="1" ht="73.5" customHeight="1">
      <c r="B175" s="34" t="s">
        <v>236</v>
      </c>
      <c r="C175" s="34"/>
      <c r="D175" s="16"/>
      <c r="E175" s="16"/>
      <c r="F175" s="16"/>
      <c r="G175" s="16"/>
    </row>
    <row r="176" spans="2:7" s="17" customFormat="1" ht="20.25" customHeight="1">
      <c r="B176" s="33" t="s">
        <v>233</v>
      </c>
      <c r="C176" s="33"/>
      <c r="D176" s="16"/>
      <c r="E176" s="16"/>
      <c r="F176" s="16"/>
      <c r="G176" s="16"/>
    </row>
    <row r="177" spans="2:7" s="17" customFormat="1" ht="20.25" customHeight="1">
      <c r="B177" s="33" t="s">
        <v>234</v>
      </c>
      <c r="C177" s="33"/>
      <c r="D177" s="16"/>
      <c r="E177" s="16"/>
      <c r="F177" s="16"/>
      <c r="G177" s="16"/>
    </row>
    <row r="178" spans="2:7" s="17" customFormat="1" ht="20.25" customHeight="1">
      <c r="B178" s="33" t="s">
        <v>235</v>
      </c>
      <c r="C178" s="33"/>
      <c r="D178" s="16"/>
      <c r="E178" s="16"/>
      <c r="F178" s="16"/>
      <c r="G178" s="16"/>
    </row>
    <row r="179" spans="2:7" ht="15">
      <c r="B179" s="105"/>
      <c r="C179" s="161"/>
      <c r="D179" s="158"/>
      <c r="E179" s="105"/>
      <c r="F179" s="106"/>
      <c r="G179" s="106"/>
    </row>
    <row r="180" spans="2:7" ht="14.25">
      <c r="B180" s="343"/>
      <c r="C180" s="343"/>
      <c r="D180" s="158"/>
      <c r="E180" s="344"/>
      <c r="F180" s="344"/>
      <c r="G180" s="67"/>
    </row>
    <row r="181" spans="2:7" ht="15.75" thickBot="1">
      <c r="B181" s="102"/>
      <c r="C181" s="136" t="s">
        <v>151</v>
      </c>
      <c r="D181" s="162"/>
      <c r="E181" s="102"/>
      <c r="F181" s="137"/>
      <c r="G181" s="137"/>
    </row>
    <row r="182" spans="2:7" s="46" customFormat="1" ht="21.75" customHeight="1" thickBot="1">
      <c r="B182" s="107" t="s">
        <v>0</v>
      </c>
      <c r="C182" s="316" t="s">
        <v>1</v>
      </c>
      <c r="D182" s="318" t="s">
        <v>2</v>
      </c>
      <c r="E182" s="304" t="s">
        <v>110</v>
      </c>
      <c r="F182" s="305"/>
      <c r="G182" s="306"/>
    </row>
    <row r="183" spans="2:7" s="46" customFormat="1" ht="16.5" thickBot="1">
      <c r="B183" s="108" t="s">
        <v>59</v>
      </c>
      <c r="C183" s="317"/>
      <c r="D183" s="319"/>
      <c r="E183" s="109" t="s">
        <v>106</v>
      </c>
      <c r="F183" s="110" t="s">
        <v>108</v>
      </c>
      <c r="G183" s="111" t="s">
        <v>109</v>
      </c>
    </row>
    <row r="184" spans="2:7" s="46" customFormat="1" ht="15.75">
      <c r="B184" s="128">
        <v>1</v>
      </c>
      <c r="C184" s="129" t="s">
        <v>19</v>
      </c>
      <c r="D184" s="130"/>
      <c r="E184" s="131"/>
      <c r="F184" s="132"/>
      <c r="G184" s="133"/>
    </row>
    <row r="185" spans="2:7" s="46" customFormat="1" ht="15.75">
      <c r="B185" s="83" t="s">
        <v>20</v>
      </c>
      <c r="C185" s="84" t="s">
        <v>186</v>
      </c>
      <c r="D185" s="85" t="s">
        <v>105</v>
      </c>
      <c r="E185" s="86"/>
      <c r="F185" s="87"/>
      <c r="G185" s="88">
        <f>E185*F185</f>
        <v>0</v>
      </c>
    </row>
    <row r="186" spans="2:7" s="46" customFormat="1" ht="15.75">
      <c r="B186" s="83" t="s">
        <v>107</v>
      </c>
      <c r="C186" s="84" t="s">
        <v>187</v>
      </c>
      <c r="D186" s="85" t="s">
        <v>105</v>
      </c>
      <c r="E186" s="86"/>
      <c r="F186" s="87"/>
      <c r="G186" s="88">
        <f>E186*F186</f>
        <v>0</v>
      </c>
    </row>
    <row r="187" spans="2:7" s="46" customFormat="1" ht="15.75">
      <c r="B187" s="83" t="s">
        <v>111</v>
      </c>
      <c r="C187" s="89" t="s">
        <v>183</v>
      </c>
      <c r="D187" s="85" t="s">
        <v>105</v>
      </c>
      <c r="E187" s="86"/>
      <c r="F187" s="87"/>
      <c r="G187" s="88">
        <f>E187*F187</f>
        <v>0</v>
      </c>
    </row>
    <row r="188" spans="2:7" s="46" customFormat="1" ht="15.75">
      <c r="B188" s="83" t="s">
        <v>185</v>
      </c>
      <c r="C188" s="89" t="s">
        <v>112</v>
      </c>
      <c r="D188" s="85" t="s">
        <v>105</v>
      </c>
      <c r="E188" s="86"/>
      <c r="F188" s="87"/>
      <c r="G188" s="88">
        <f>E188*F188</f>
        <v>0</v>
      </c>
    </row>
    <row r="189" spans="2:7" s="46" customFormat="1" ht="15.75" customHeight="1">
      <c r="B189" s="90"/>
      <c r="C189" s="134"/>
      <c r="D189" s="85"/>
      <c r="E189" s="86"/>
      <c r="F189" s="92"/>
      <c r="G189" s="88"/>
    </row>
    <row r="190" spans="2:7" s="46" customFormat="1" ht="15.75">
      <c r="B190" s="138">
        <v>2</v>
      </c>
      <c r="C190" s="139" t="s">
        <v>12</v>
      </c>
      <c r="D190" s="140"/>
      <c r="E190" s="141"/>
      <c r="F190" s="142"/>
      <c r="G190" s="143"/>
    </row>
    <row r="191" spans="2:7" s="29" customFormat="1" ht="15.75">
      <c r="B191" s="90" t="s">
        <v>5</v>
      </c>
      <c r="C191" s="91" t="s">
        <v>84</v>
      </c>
      <c r="D191" s="85"/>
      <c r="E191" s="86"/>
      <c r="F191" s="92"/>
      <c r="G191" s="88"/>
    </row>
    <row r="192" spans="2:7" s="40" customFormat="1" ht="15.75">
      <c r="B192" s="83" t="s">
        <v>21</v>
      </c>
      <c r="C192" s="84" t="s">
        <v>123</v>
      </c>
      <c r="D192" s="85" t="s">
        <v>105</v>
      </c>
      <c r="E192" s="86"/>
      <c r="F192" s="92"/>
      <c r="G192" s="88">
        <f t="shared" ref="G192:G200" si="12">E192*F192</f>
        <v>0</v>
      </c>
    </row>
    <row r="193" spans="2:7" s="40" customFormat="1" ht="15.75">
      <c r="B193" s="83" t="s">
        <v>22</v>
      </c>
      <c r="C193" s="84" t="s">
        <v>124</v>
      </c>
      <c r="D193" s="85" t="s">
        <v>105</v>
      </c>
      <c r="E193" s="86"/>
      <c r="F193" s="92"/>
      <c r="G193" s="88">
        <f t="shared" si="12"/>
        <v>0</v>
      </c>
    </row>
    <row r="194" spans="2:7" s="58" customFormat="1" ht="15.75">
      <c r="B194" s="83" t="s">
        <v>103</v>
      </c>
      <c r="C194" s="84" t="s">
        <v>77</v>
      </c>
      <c r="D194" s="85" t="s">
        <v>105</v>
      </c>
      <c r="E194" s="86"/>
      <c r="F194" s="92"/>
      <c r="G194" s="88">
        <f t="shared" si="12"/>
        <v>0</v>
      </c>
    </row>
    <row r="195" spans="2:7" s="58" customFormat="1" ht="15.75">
      <c r="B195" s="83" t="s">
        <v>85</v>
      </c>
      <c r="C195" s="84" t="s">
        <v>79</v>
      </c>
      <c r="D195" s="85" t="s">
        <v>105</v>
      </c>
      <c r="E195" s="86"/>
      <c r="F195" s="92"/>
      <c r="G195" s="88">
        <f t="shared" si="12"/>
        <v>0</v>
      </c>
    </row>
    <row r="196" spans="2:7" s="58" customFormat="1" ht="15.75">
      <c r="B196" s="83" t="s">
        <v>86</v>
      </c>
      <c r="C196" s="84" t="s">
        <v>78</v>
      </c>
      <c r="D196" s="85" t="s">
        <v>105</v>
      </c>
      <c r="E196" s="86"/>
      <c r="F196" s="92"/>
      <c r="G196" s="88">
        <f t="shared" si="12"/>
        <v>0</v>
      </c>
    </row>
    <row r="197" spans="2:7" s="58" customFormat="1" ht="15.75">
      <c r="B197" s="83" t="s">
        <v>87</v>
      </c>
      <c r="C197" s="84" t="s">
        <v>121</v>
      </c>
      <c r="D197" s="85" t="s">
        <v>105</v>
      </c>
      <c r="E197" s="86"/>
      <c r="F197" s="92"/>
      <c r="G197" s="88">
        <f t="shared" si="12"/>
        <v>0</v>
      </c>
    </row>
    <row r="198" spans="2:7" s="58" customFormat="1" ht="15.75">
      <c r="B198" s="83" t="s">
        <v>88</v>
      </c>
      <c r="C198" s="84" t="s">
        <v>120</v>
      </c>
      <c r="D198" s="85" t="s">
        <v>105</v>
      </c>
      <c r="E198" s="86"/>
      <c r="F198" s="92"/>
      <c r="G198" s="88">
        <f t="shared" si="12"/>
        <v>0</v>
      </c>
    </row>
    <row r="199" spans="2:7" s="58" customFormat="1" ht="15.75">
      <c r="B199" s="83" t="s">
        <v>89</v>
      </c>
      <c r="C199" s="84" t="s">
        <v>80</v>
      </c>
      <c r="D199" s="85" t="s">
        <v>105</v>
      </c>
      <c r="E199" s="86"/>
      <c r="F199" s="92"/>
      <c r="G199" s="88">
        <f t="shared" si="12"/>
        <v>0</v>
      </c>
    </row>
    <row r="200" spans="2:7" s="58" customFormat="1" ht="15.75">
      <c r="B200" s="83" t="s">
        <v>90</v>
      </c>
      <c r="C200" s="84" t="s">
        <v>132</v>
      </c>
      <c r="D200" s="85" t="s">
        <v>105</v>
      </c>
      <c r="E200" s="86"/>
      <c r="F200" s="92"/>
      <c r="G200" s="88">
        <f t="shared" si="12"/>
        <v>0</v>
      </c>
    </row>
    <row r="201" spans="2:7" s="40" customFormat="1" ht="15.75">
      <c r="B201" s="83"/>
      <c r="C201" s="135"/>
      <c r="D201" s="85"/>
      <c r="E201" s="86"/>
      <c r="F201" s="92"/>
      <c r="G201" s="88"/>
    </row>
    <row r="202" spans="2:7" s="40" customFormat="1" ht="15.75">
      <c r="B202" s="138">
        <v>3</v>
      </c>
      <c r="C202" s="139" t="s">
        <v>93</v>
      </c>
      <c r="D202" s="140"/>
      <c r="E202" s="141"/>
      <c r="F202" s="142"/>
      <c r="G202" s="143"/>
    </row>
    <row r="203" spans="2:7" s="40" customFormat="1" ht="15.75">
      <c r="B203" s="90" t="s">
        <v>7</v>
      </c>
      <c r="C203" s="91" t="s">
        <v>94</v>
      </c>
      <c r="D203" s="85"/>
      <c r="E203" s="86"/>
      <c r="F203" s="92"/>
      <c r="G203" s="88"/>
    </row>
    <row r="204" spans="2:7" s="46" customFormat="1" ht="15.75">
      <c r="B204" s="83" t="s">
        <v>23</v>
      </c>
      <c r="C204" s="84" t="s">
        <v>81</v>
      </c>
      <c r="D204" s="85" t="s">
        <v>105</v>
      </c>
      <c r="E204" s="86"/>
      <c r="F204" s="92"/>
      <c r="G204" s="88">
        <f t="shared" ref="G204:G208" si="13">E204*F204</f>
        <v>0</v>
      </c>
    </row>
    <row r="205" spans="2:7" s="40" customFormat="1" ht="15.75">
      <c r="B205" s="83" t="s">
        <v>24</v>
      </c>
      <c r="C205" s="84" t="s">
        <v>82</v>
      </c>
      <c r="D205" s="85" t="s">
        <v>105</v>
      </c>
      <c r="E205" s="86"/>
      <c r="F205" s="92"/>
      <c r="G205" s="88">
        <f t="shared" si="13"/>
        <v>0</v>
      </c>
    </row>
    <row r="206" spans="2:7" s="40" customFormat="1" ht="15.75">
      <c r="B206" s="83" t="s">
        <v>95</v>
      </c>
      <c r="C206" s="84" t="s">
        <v>83</v>
      </c>
      <c r="D206" s="85" t="s">
        <v>105</v>
      </c>
      <c r="E206" s="86"/>
      <c r="F206" s="92"/>
      <c r="G206" s="88">
        <f t="shared" si="13"/>
        <v>0</v>
      </c>
    </row>
    <row r="207" spans="2:7" s="40" customFormat="1" ht="15.75">
      <c r="B207" s="83" t="s">
        <v>96</v>
      </c>
      <c r="C207" s="84" t="s">
        <v>189</v>
      </c>
      <c r="D207" s="85" t="s">
        <v>105</v>
      </c>
      <c r="E207" s="86"/>
      <c r="F207" s="92"/>
      <c r="G207" s="88">
        <f t="shared" si="13"/>
        <v>0</v>
      </c>
    </row>
    <row r="208" spans="2:7" s="40" customFormat="1" ht="15.75">
      <c r="B208" s="83" t="s">
        <v>188</v>
      </c>
      <c r="C208" s="84" t="s">
        <v>211</v>
      </c>
      <c r="D208" s="85" t="s">
        <v>105</v>
      </c>
      <c r="E208" s="86"/>
      <c r="F208" s="92"/>
      <c r="G208" s="88">
        <f t="shared" si="13"/>
        <v>0</v>
      </c>
    </row>
    <row r="209" spans="2:7" s="40" customFormat="1" ht="15.75">
      <c r="B209" s="83"/>
      <c r="C209" s="93"/>
      <c r="D209" s="85"/>
      <c r="E209" s="86"/>
      <c r="F209" s="92"/>
      <c r="G209" s="88"/>
    </row>
    <row r="210" spans="2:7" s="40" customFormat="1" ht="15.75">
      <c r="B210" s="138">
        <v>4</v>
      </c>
      <c r="C210" s="144" t="s">
        <v>25</v>
      </c>
      <c r="D210" s="140"/>
      <c r="E210" s="141"/>
      <c r="F210" s="142"/>
      <c r="G210" s="143"/>
    </row>
    <row r="211" spans="2:7" s="40" customFormat="1" ht="15.75">
      <c r="B211" s="83" t="s">
        <v>8</v>
      </c>
      <c r="C211" s="84" t="s">
        <v>97</v>
      </c>
      <c r="D211" s="85" t="s">
        <v>105</v>
      </c>
      <c r="E211" s="86"/>
      <c r="F211" s="92"/>
      <c r="G211" s="88">
        <f t="shared" ref="G211:G214" si="14">E211*F211</f>
        <v>0</v>
      </c>
    </row>
    <row r="212" spans="2:7" s="40" customFormat="1" ht="15.75">
      <c r="B212" s="83" t="s">
        <v>9</v>
      </c>
      <c r="C212" s="84" t="s">
        <v>99</v>
      </c>
      <c r="D212" s="85" t="s">
        <v>105</v>
      </c>
      <c r="E212" s="86"/>
      <c r="F212" s="92"/>
      <c r="G212" s="88">
        <f t="shared" si="14"/>
        <v>0</v>
      </c>
    </row>
    <row r="213" spans="2:7" s="40" customFormat="1" ht="15.75">
      <c r="B213" s="83" t="s">
        <v>98</v>
      </c>
      <c r="C213" s="84" t="s">
        <v>100</v>
      </c>
      <c r="D213" s="85" t="s">
        <v>105</v>
      </c>
      <c r="E213" s="86"/>
      <c r="F213" s="92"/>
      <c r="G213" s="88">
        <f t="shared" si="14"/>
        <v>0</v>
      </c>
    </row>
    <row r="214" spans="2:7" s="40" customFormat="1" ht="15.75">
      <c r="B214" s="83" t="s">
        <v>113</v>
      </c>
      <c r="C214" s="84" t="s">
        <v>114</v>
      </c>
      <c r="D214" s="85" t="s">
        <v>105</v>
      </c>
      <c r="E214" s="86"/>
      <c r="F214" s="92"/>
      <c r="G214" s="88">
        <f t="shared" si="14"/>
        <v>0</v>
      </c>
    </row>
    <row r="215" spans="2:7" s="40" customFormat="1" ht="15.75">
      <c r="B215" s="83"/>
      <c r="C215" s="84"/>
      <c r="D215" s="85"/>
      <c r="E215" s="86"/>
      <c r="F215" s="92"/>
      <c r="G215" s="88"/>
    </row>
    <row r="216" spans="2:7" s="40" customFormat="1" ht="15.75">
      <c r="B216" s="138">
        <v>5</v>
      </c>
      <c r="C216" s="139" t="s">
        <v>26</v>
      </c>
      <c r="D216" s="140"/>
      <c r="E216" s="141"/>
      <c r="F216" s="142"/>
      <c r="G216" s="143"/>
    </row>
    <row r="217" spans="2:7" s="40" customFormat="1" ht="15.75">
      <c r="B217" s="83" t="s">
        <v>11</v>
      </c>
      <c r="C217" s="84" t="s">
        <v>10</v>
      </c>
      <c r="D217" s="85" t="s">
        <v>105</v>
      </c>
      <c r="E217" s="86"/>
      <c r="F217" s="92"/>
      <c r="G217" s="88">
        <f t="shared" ref="G217:G219" si="15">E217*F217</f>
        <v>0</v>
      </c>
    </row>
    <row r="218" spans="2:7" s="40" customFormat="1" ht="15.75">
      <c r="B218" s="83" t="s">
        <v>27</v>
      </c>
      <c r="C218" s="84" t="s">
        <v>180</v>
      </c>
      <c r="D218" s="85" t="s">
        <v>105</v>
      </c>
      <c r="E218" s="86"/>
      <c r="F218" s="92"/>
      <c r="G218" s="88">
        <f t="shared" si="15"/>
        <v>0</v>
      </c>
    </row>
    <row r="219" spans="2:7" s="40" customFormat="1" ht="15.75">
      <c r="B219" s="83" t="s">
        <v>92</v>
      </c>
      <c r="C219" s="84" t="s">
        <v>181</v>
      </c>
      <c r="D219" s="85" t="s">
        <v>105</v>
      </c>
      <c r="E219" s="86"/>
      <c r="F219" s="92"/>
      <c r="G219" s="88">
        <f t="shared" si="15"/>
        <v>0</v>
      </c>
    </row>
    <row r="220" spans="2:7" s="40" customFormat="1" ht="16.5" thickBot="1">
      <c r="B220" s="94"/>
      <c r="C220" s="95"/>
      <c r="D220" s="96"/>
      <c r="E220" s="97"/>
      <c r="F220" s="98"/>
      <c r="G220" s="99"/>
    </row>
    <row r="221" spans="2:7" s="62" customFormat="1" ht="16.5" thickBot="1">
      <c r="B221" s="125"/>
      <c r="C221" s="126" t="str">
        <f>CONCATENATE("SUB TOTAL PRECIO ",C181)</f>
        <v>SUB TOTAL PRECIO ESTACIÓN TOESCA</v>
      </c>
      <c r="D221" s="310"/>
      <c r="E221" s="311"/>
      <c r="F221" s="311"/>
      <c r="G221" s="127">
        <f>SUM(G184:G220)</f>
        <v>0</v>
      </c>
    </row>
    <row r="222" spans="2:7" s="17" customFormat="1" ht="73.5" customHeight="1">
      <c r="B222" s="34" t="s">
        <v>236</v>
      </c>
      <c r="C222" s="34"/>
      <c r="D222" s="16"/>
      <c r="E222" s="16"/>
      <c r="F222" s="16"/>
      <c r="G222" s="16"/>
    </row>
    <row r="223" spans="2:7" s="17" customFormat="1" ht="20.25" customHeight="1">
      <c r="B223" s="33" t="s">
        <v>233</v>
      </c>
      <c r="C223" s="33"/>
      <c r="D223" s="16"/>
      <c r="E223" s="16"/>
      <c r="F223" s="16"/>
      <c r="G223" s="16"/>
    </row>
    <row r="224" spans="2:7" s="17" customFormat="1" ht="20.25" customHeight="1">
      <c r="B224" s="33" t="s">
        <v>234</v>
      </c>
      <c r="C224" s="33"/>
      <c r="D224" s="16"/>
      <c r="E224" s="16"/>
      <c r="F224" s="16"/>
      <c r="G224" s="16"/>
    </row>
    <row r="225" spans="2:7" s="17" customFormat="1" ht="20.25" customHeight="1">
      <c r="B225" s="33" t="s">
        <v>235</v>
      </c>
      <c r="C225" s="33"/>
      <c r="D225" s="16"/>
      <c r="E225" s="16"/>
      <c r="F225" s="16"/>
      <c r="G225" s="16"/>
    </row>
    <row r="226" spans="2:7" ht="15">
      <c r="B226" s="27"/>
      <c r="C226" s="160"/>
      <c r="D226" s="27"/>
      <c r="E226" s="104"/>
      <c r="F226" s="104"/>
      <c r="G226" s="104"/>
    </row>
    <row r="227" spans="2:7" ht="15">
      <c r="B227" s="27"/>
      <c r="C227" s="160"/>
      <c r="D227" s="27"/>
      <c r="E227" s="104"/>
      <c r="F227" s="104"/>
      <c r="G227" s="104"/>
    </row>
    <row r="228" spans="2:7" ht="15.75" thickBot="1">
      <c r="B228" s="102"/>
      <c r="C228" s="136" t="s">
        <v>152</v>
      </c>
      <c r="D228" s="162"/>
      <c r="E228" s="102"/>
      <c r="F228" s="137"/>
      <c r="G228" s="137"/>
    </row>
    <row r="229" spans="2:7" s="46" customFormat="1" ht="21.75" customHeight="1" thickBot="1">
      <c r="B229" s="107" t="s">
        <v>0</v>
      </c>
      <c r="C229" s="316" t="s">
        <v>1</v>
      </c>
      <c r="D229" s="318" t="s">
        <v>2</v>
      </c>
      <c r="E229" s="304" t="s">
        <v>110</v>
      </c>
      <c r="F229" s="305"/>
      <c r="G229" s="306"/>
    </row>
    <row r="230" spans="2:7" s="46" customFormat="1" ht="16.5" thickBot="1">
      <c r="B230" s="108" t="s">
        <v>58</v>
      </c>
      <c r="C230" s="317"/>
      <c r="D230" s="319"/>
      <c r="E230" s="109" t="s">
        <v>106</v>
      </c>
      <c r="F230" s="110" t="s">
        <v>108</v>
      </c>
      <c r="G230" s="111" t="s">
        <v>109</v>
      </c>
    </row>
    <row r="231" spans="2:7" s="46" customFormat="1" ht="15.75">
      <c r="B231" s="128">
        <v>1</v>
      </c>
      <c r="C231" s="129" t="s">
        <v>19</v>
      </c>
      <c r="D231" s="130"/>
      <c r="E231" s="131"/>
      <c r="F231" s="132"/>
      <c r="G231" s="133"/>
    </row>
    <row r="232" spans="2:7" s="46" customFormat="1" ht="15.75">
      <c r="B232" s="83" t="s">
        <v>20</v>
      </c>
      <c r="C232" s="84" t="s">
        <v>186</v>
      </c>
      <c r="D232" s="85" t="s">
        <v>105</v>
      </c>
      <c r="E232" s="86"/>
      <c r="F232" s="87"/>
      <c r="G232" s="88">
        <f>E232*F232</f>
        <v>0</v>
      </c>
    </row>
    <row r="233" spans="2:7" s="46" customFormat="1" ht="15.75">
      <c r="B233" s="83" t="s">
        <v>107</v>
      </c>
      <c r="C233" s="84" t="s">
        <v>187</v>
      </c>
      <c r="D233" s="85" t="s">
        <v>105</v>
      </c>
      <c r="E233" s="86"/>
      <c r="F233" s="87"/>
      <c r="G233" s="88">
        <f>E233*F233</f>
        <v>0</v>
      </c>
    </row>
    <row r="234" spans="2:7" s="46" customFormat="1" ht="15.75">
      <c r="B234" s="83" t="s">
        <v>111</v>
      </c>
      <c r="C234" s="89" t="s">
        <v>183</v>
      </c>
      <c r="D234" s="85" t="s">
        <v>105</v>
      </c>
      <c r="E234" s="86"/>
      <c r="F234" s="87"/>
      <c r="G234" s="88">
        <f>E234*F234</f>
        <v>0</v>
      </c>
    </row>
    <row r="235" spans="2:7" s="46" customFormat="1" ht="15.75">
      <c r="B235" s="83" t="s">
        <v>185</v>
      </c>
      <c r="C235" s="89" t="s">
        <v>112</v>
      </c>
      <c r="D235" s="85" t="s">
        <v>105</v>
      </c>
      <c r="E235" s="86"/>
      <c r="F235" s="87"/>
      <c r="G235" s="88">
        <f>E235*F235</f>
        <v>0</v>
      </c>
    </row>
    <row r="236" spans="2:7" s="46" customFormat="1" ht="15.75" customHeight="1">
      <c r="B236" s="90"/>
      <c r="C236" s="134"/>
      <c r="D236" s="85"/>
      <c r="E236" s="86"/>
      <c r="F236" s="92"/>
      <c r="G236" s="88"/>
    </row>
    <row r="237" spans="2:7" s="46" customFormat="1" ht="15.75">
      <c r="B237" s="138">
        <v>2</v>
      </c>
      <c r="C237" s="139" t="s">
        <v>12</v>
      </c>
      <c r="D237" s="140"/>
      <c r="E237" s="141"/>
      <c r="F237" s="142"/>
      <c r="G237" s="143"/>
    </row>
    <row r="238" spans="2:7" s="29" customFormat="1" ht="15.75">
      <c r="B238" s="90" t="s">
        <v>5</v>
      </c>
      <c r="C238" s="91" t="s">
        <v>84</v>
      </c>
      <c r="D238" s="85"/>
      <c r="E238" s="86"/>
      <c r="F238" s="92"/>
      <c r="G238" s="88"/>
    </row>
    <row r="239" spans="2:7" s="40" customFormat="1" ht="15.75">
      <c r="B239" s="83" t="s">
        <v>21</v>
      </c>
      <c r="C239" s="84" t="s">
        <v>123</v>
      </c>
      <c r="D239" s="85" t="s">
        <v>105</v>
      </c>
      <c r="E239" s="86"/>
      <c r="F239" s="92"/>
      <c r="G239" s="88">
        <f t="shared" ref="G239:G247" si="16">E239*F239</f>
        <v>0</v>
      </c>
    </row>
    <row r="240" spans="2:7" s="40" customFormat="1" ht="15.75">
      <c r="B240" s="83" t="s">
        <v>22</v>
      </c>
      <c r="C240" s="84" t="s">
        <v>124</v>
      </c>
      <c r="D240" s="85" t="s">
        <v>105</v>
      </c>
      <c r="E240" s="86"/>
      <c r="F240" s="92"/>
      <c r="G240" s="88">
        <f t="shared" si="16"/>
        <v>0</v>
      </c>
    </row>
    <row r="241" spans="2:7" s="58" customFormat="1" ht="15.75">
      <c r="B241" s="83" t="s">
        <v>103</v>
      </c>
      <c r="C241" s="84" t="s">
        <v>77</v>
      </c>
      <c r="D241" s="85" t="s">
        <v>105</v>
      </c>
      <c r="E241" s="86"/>
      <c r="F241" s="92"/>
      <c r="G241" s="88">
        <f t="shared" si="16"/>
        <v>0</v>
      </c>
    </row>
    <row r="242" spans="2:7" s="58" customFormat="1" ht="15.75">
      <c r="B242" s="83" t="s">
        <v>85</v>
      </c>
      <c r="C242" s="84" t="s">
        <v>79</v>
      </c>
      <c r="D242" s="85" t="s">
        <v>105</v>
      </c>
      <c r="E242" s="86"/>
      <c r="F242" s="92"/>
      <c r="G242" s="88">
        <f t="shared" si="16"/>
        <v>0</v>
      </c>
    </row>
    <row r="243" spans="2:7" s="58" customFormat="1" ht="15.75">
      <c r="B243" s="83" t="s">
        <v>86</v>
      </c>
      <c r="C243" s="84" t="s">
        <v>78</v>
      </c>
      <c r="D243" s="85" t="s">
        <v>105</v>
      </c>
      <c r="E243" s="86"/>
      <c r="F243" s="92"/>
      <c r="G243" s="88">
        <f t="shared" si="16"/>
        <v>0</v>
      </c>
    </row>
    <row r="244" spans="2:7" s="58" customFormat="1" ht="15.75">
      <c r="B244" s="83" t="s">
        <v>87</v>
      </c>
      <c r="C244" s="84" t="s">
        <v>121</v>
      </c>
      <c r="D244" s="85" t="s">
        <v>105</v>
      </c>
      <c r="E244" s="86"/>
      <c r="F244" s="92"/>
      <c r="G244" s="88">
        <f t="shared" si="16"/>
        <v>0</v>
      </c>
    </row>
    <row r="245" spans="2:7" s="58" customFormat="1" ht="15.75">
      <c r="B245" s="83" t="s">
        <v>88</v>
      </c>
      <c r="C245" s="84" t="s">
        <v>120</v>
      </c>
      <c r="D245" s="85" t="s">
        <v>105</v>
      </c>
      <c r="E245" s="86"/>
      <c r="F245" s="92"/>
      <c r="G245" s="88">
        <f t="shared" si="16"/>
        <v>0</v>
      </c>
    </row>
    <row r="246" spans="2:7" s="58" customFormat="1" ht="15.75">
      <c r="B246" s="83" t="s">
        <v>89</v>
      </c>
      <c r="C246" s="84" t="s">
        <v>80</v>
      </c>
      <c r="D246" s="85" t="s">
        <v>105</v>
      </c>
      <c r="E246" s="86"/>
      <c r="F246" s="92"/>
      <c r="G246" s="88">
        <f t="shared" si="16"/>
        <v>0</v>
      </c>
    </row>
    <row r="247" spans="2:7" s="58" customFormat="1" ht="15.75">
      <c r="B247" s="83" t="s">
        <v>90</v>
      </c>
      <c r="C247" s="84" t="s">
        <v>132</v>
      </c>
      <c r="D247" s="85" t="s">
        <v>105</v>
      </c>
      <c r="E247" s="86"/>
      <c r="F247" s="92"/>
      <c r="G247" s="88">
        <f t="shared" si="16"/>
        <v>0</v>
      </c>
    </row>
    <row r="248" spans="2:7" s="40" customFormat="1" ht="15.75">
      <c r="B248" s="83"/>
      <c r="C248" s="135"/>
      <c r="D248" s="85"/>
      <c r="E248" s="86"/>
      <c r="F248" s="92"/>
      <c r="G248" s="88"/>
    </row>
    <row r="249" spans="2:7" s="40" customFormat="1" ht="15.75">
      <c r="B249" s="138">
        <v>3</v>
      </c>
      <c r="C249" s="139" t="s">
        <v>93</v>
      </c>
      <c r="D249" s="140"/>
      <c r="E249" s="141"/>
      <c r="F249" s="142"/>
      <c r="G249" s="143"/>
    </row>
    <row r="250" spans="2:7" s="40" customFormat="1" ht="15.75">
      <c r="B250" s="90" t="s">
        <v>7</v>
      </c>
      <c r="C250" s="91" t="s">
        <v>94</v>
      </c>
      <c r="D250" s="85"/>
      <c r="E250" s="86"/>
      <c r="F250" s="92"/>
      <c r="G250" s="88"/>
    </row>
    <row r="251" spans="2:7" s="46" customFormat="1" ht="15.75">
      <c r="B251" s="83" t="s">
        <v>23</v>
      </c>
      <c r="C251" s="84" t="s">
        <v>81</v>
      </c>
      <c r="D251" s="85" t="s">
        <v>105</v>
      </c>
      <c r="E251" s="86"/>
      <c r="F251" s="92"/>
      <c r="G251" s="88">
        <f t="shared" ref="G251:G255" si="17">E251*F251</f>
        <v>0</v>
      </c>
    </row>
    <row r="252" spans="2:7" s="40" customFormat="1" ht="15.75">
      <c r="B252" s="83" t="s">
        <v>24</v>
      </c>
      <c r="C252" s="84" t="s">
        <v>82</v>
      </c>
      <c r="D252" s="85" t="s">
        <v>105</v>
      </c>
      <c r="E252" s="86"/>
      <c r="F252" s="92"/>
      <c r="G252" s="88">
        <f t="shared" si="17"/>
        <v>0</v>
      </c>
    </row>
    <row r="253" spans="2:7" s="40" customFormat="1" ht="15.75">
      <c r="B253" s="83" t="s">
        <v>95</v>
      </c>
      <c r="C253" s="84" t="s">
        <v>83</v>
      </c>
      <c r="D253" s="85" t="s">
        <v>105</v>
      </c>
      <c r="E253" s="86"/>
      <c r="F253" s="92"/>
      <c r="G253" s="88">
        <f t="shared" si="17"/>
        <v>0</v>
      </c>
    </row>
    <row r="254" spans="2:7" s="40" customFormat="1" ht="15.75">
      <c r="B254" s="83" t="s">
        <v>96</v>
      </c>
      <c r="C254" s="84" t="s">
        <v>189</v>
      </c>
      <c r="D254" s="85" t="s">
        <v>105</v>
      </c>
      <c r="E254" s="86"/>
      <c r="F254" s="92"/>
      <c r="G254" s="88">
        <f t="shared" si="17"/>
        <v>0</v>
      </c>
    </row>
    <row r="255" spans="2:7" s="40" customFormat="1" ht="15.75">
      <c r="B255" s="83" t="s">
        <v>188</v>
      </c>
      <c r="C255" s="84" t="s">
        <v>211</v>
      </c>
      <c r="D255" s="85" t="s">
        <v>105</v>
      </c>
      <c r="E255" s="86"/>
      <c r="F255" s="92"/>
      <c r="G255" s="88">
        <f t="shared" si="17"/>
        <v>0</v>
      </c>
    </row>
    <row r="256" spans="2:7" s="40" customFormat="1" ht="15.75">
      <c r="B256" s="83"/>
      <c r="C256" s="93"/>
      <c r="D256" s="85"/>
      <c r="E256" s="86"/>
      <c r="F256" s="92"/>
      <c r="G256" s="88"/>
    </row>
    <row r="257" spans="2:7" s="40" customFormat="1" ht="15.75">
      <c r="B257" s="138">
        <v>4</v>
      </c>
      <c r="C257" s="144" t="s">
        <v>25</v>
      </c>
      <c r="D257" s="140"/>
      <c r="E257" s="141"/>
      <c r="F257" s="142"/>
      <c r="G257" s="143"/>
    </row>
    <row r="258" spans="2:7" s="40" customFormat="1" ht="15.75">
      <c r="B258" s="83" t="s">
        <v>8</v>
      </c>
      <c r="C258" s="84" t="s">
        <v>97</v>
      </c>
      <c r="D258" s="85" t="s">
        <v>105</v>
      </c>
      <c r="E258" s="86"/>
      <c r="F258" s="92"/>
      <c r="G258" s="88">
        <f t="shared" ref="G258:G261" si="18">E258*F258</f>
        <v>0</v>
      </c>
    </row>
    <row r="259" spans="2:7" s="40" customFormat="1" ht="15.75">
      <c r="B259" s="83" t="s">
        <v>9</v>
      </c>
      <c r="C259" s="84" t="s">
        <v>99</v>
      </c>
      <c r="D259" s="85" t="s">
        <v>105</v>
      </c>
      <c r="E259" s="86"/>
      <c r="F259" s="92"/>
      <c r="G259" s="88">
        <f t="shared" si="18"/>
        <v>0</v>
      </c>
    </row>
    <row r="260" spans="2:7" s="40" customFormat="1" ht="15.75">
      <c r="B260" s="83" t="s">
        <v>98</v>
      </c>
      <c r="C260" s="84" t="s">
        <v>100</v>
      </c>
      <c r="D260" s="85" t="s">
        <v>105</v>
      </c>
      <c r="E260" s="86"/>
      <c r="F260" s="92"/>
      <c r="G260" s="88">
        <f t="shared" si="18"/>
        <v>0</v>
      </c>
    </row>
    <row r="261" spans="2:7" s="40" customFormat="1" ht="15.75">
      <c r="B261" s="83" t="s">
        <v>113</v>
      </c>
      <c r="C261" s="84" t="s">
        <v>114</v>
      </c>
      <c r="D261" s="85" t="s">
        <v>105</v>
      </c>
      <c r="E261" s="86"/>
      <c r="F261" s="92"/>
      <c r="G261" s="88">
        <f t="shared" si="18"/>
        <v>0</v>
      </c>
    </row>
    <row r="262" spans="2:7" s="40" customFormat="1" ht="15.75">
      <c r="B262" s="83"/>
      <c r="C262" s="84"/>
      <c r="D262" s="85"/>
      <c r="E262" s="86"/>
      <c r="F262" s="92"/>
      <c r="G262" s="88"/>
    </row>
    <row r="263" spans="2:7" s="40" customFormat="1" ht="15.75">
      <c r="B263" s="138">
        <v>5</v>
      </c>
      <c r="C263" s="139" t="s">
        <v>26</v>
      </c>
      <c r="D263" s="140"/>
      <c r="E263" s="141"/>
      <c r="F263" s="142"/>
      <c r="G263" s="143"/>
    </row>
    <row r="264" spans="2:7" s="40" customFormat="1" ht="15.75">
      <c r="B264" s="83" t="s">
        <v>11</v>
      </c>
      <c r="C264" s="84" t="s">
        <v>10</v>
      </c>
      <c r="D264" s="85" t="s">
        <v>105</v>
      </c>
      <c r="E264" s="86"/>
      <c r="F264" s="92"/>
      <c r="G264" s="88">
        <f t="shared" ref="G264:G266" si="19">E264*F264</f>
        <v>0</v>
      </c>
    </row>
    <row r="265" spans="2:7" s="40" customFormat="1" ht="15.75">
      <c r="B265" s="83" t="s">
        <v>27</v>
      </c>
      <c r="C265" s="84" t="s">
        <v>180</v>
      </c>
      <c r="D265" s="85" t="s">
        <v>105</v>
      </c>
      <c r="E265" s="86"/>
      <c r="F265" s="92"/>
      <c r="G265" s="88">
        <f t="shared" si="19"/>
        <v>0</v>
      </c>
    </row>
    <row r="266" spans="2:7" s="40" customFormat="1" ht="15.75">
      <c r="B266" s="83" t="s">
        <v>92</v>
      </c>
      <c r="C266" s="84" t="s">
        <v>181</v>
      </c>
      <c r="D266" s="85" t="s">
        <v>105</v>
      </c>
      <c r="E266" s="86"/>
      <c r="F266" s="92"/>
      <c r="G266" s="88">
        <f t="shared" si="19"/>
        <v>0</v>
      </c>
    </row>
    <row r="267" spans="2:7" s="40" customFormat="1" ht="16.5" thickBot="1">
      <c r="B267" s="94"/>
      <c r="C267" s="95"/>
      <c r="D267" s="96"/>
      <c r="E267" s="97"/>
      <c r="F267" s="98"/>
      <c r="G267" s="99"/>
    </row>
    <row r="268" spans="2:7" s="62" customFormat="1" ht="16.5" thickBot="1">
      <c r="B268" s="125"/>
      <c r="C268" s="126" t="str">
        <f>CONCATENATE("SUB TOTAL PRECIO ",C228)</f>
        <v>SUB TOTAL PRECIO ESTACIÓN PARQUE O'HIGGINS</v>
      </c>
      <c r="D268" s="310"/>
      <c r="E268" s="311"/>
      <c r="F268" s="311"/>
      <c r="G268" s="127">
        <f>SUM(G231:G267)</f>
        <v>0</v>
      </c>
    </row>
    <row r="269" spans="2:7" s="17" customFormat="1" ht="73.5" customHeight="1">
      <c r="B269" s="34" t="s">
        <v>236</v>
      </c>
      <c r="C269" s="34"/>
      <c r="D269" s="16"/>
      <c r="E269" s="16"/>
      <c r="F269" s="16"/>
      <c r="G269" s="16"/>
    </row>
    <row r="270" spans="2:7" s="17" customFormat="1" ht="20.25" customHeight="1">
      <c r="B270" s="33" t="s">
        <v>233</v>
      </c>
      <c r="C270" s="33"/>
      <c r="D270" s="16"/>
      <c r="E270" s="16"/>
      <c r="F270" s="16"/>
      <c r="G270" s="16"/>
    </row>
    <row r="271" spans="2:7" s="17" customFormat="1" ht="20.25" customHeight="1">
      <c r="B271" s="33" t="s">
        <v>234</v>
      </c>
      <c r="C271" s="33"/>
      <c r="D271" s="16"/>
      <c r="E271" s="16"/>
      <c r="F271" s="16"/>
      <c r="G271" s="16"/>
    </row>
    <row r="272" spans="2:7" s="17" customFormat="1" ht="20.25" customHeight="1">
      <c r="B272" s="33" t="s">
        <v>235</v>
      </c>
      <c r="C272" s="33"/>
      <c r="D272" s="16"/>
      <c r="E272" s="16"/>
      <c r="F272" s="16"/>
      <c r="G272" s="16"/>
    </row>
    <row r="273" spans="2:7" ht="15">
      <c r="B273" s="105"/>
      <c r="C273" s="161"/>
      <c r="D273" s="158"/>
      <c r="E273" s="105"/>
      <c r="F273" s="106"/>
      <c r="G273" s="106"/>
    </row>
    <row r="274" spans="2:7" ht="14.25">
      <c r="B274" s="343"/>
      <c r="C274" s="343"/>
      <c r="D274" s="158"/>
      <c r="E274" s="344"/>
      <c r="F274" s="344"/>
      <c r="G274" s="67"/>
    </row>
    <row r="275" spans="2:7" ht="15.75" thickBot="1">
      <c r="B275" s="102"/>
      <c r="C275" s="136" t="s">
        <v>153</v>
      </c>
      <c r="D275" s="162"/>
      <c r="E275" s="102"/>
      <c r="F275" s="137"/>
      <c r="G275" s="137"/>
    </row>
    <row r="276" spans="2:7" s="46" customFormat="1" ht="21.75" customHeight="1" thickBot="1">
      <c r="B276" s="107" t="s">
        <v>0</v>
      </c>
      <c r="C276" s="316" t="s">
        <v>1</v>
      </c>
      <c r="D276" s="318" t="s">
        <v>2</v>
      </c>
      <c r="E276" s="304" t="s">
        <v>110</v>
      </c>
      <c r="F276" s="305"/>
      <c r="G276" s="306"/>
    </row>
    <row r="277" spans="2:7" s="46" customFormat="1" ht="16.5" thickBot="1">
      <c r="B277" s="108" t="s">
        <v>57</v>
      </c>
      <c r="C277" s="317"/>
      <c r="D277" s="319"/>
      <c r="E277" s="109" t="s">
        <v>106</v>
      </c>
      <c r="F277" s="110" t="s">
        <v>108</v>
      </c>
      <c r="G277" s="111" t="s">
        <v>109</v>
      </c>
    </row>
    <row r="278" spans="2:7" s="46" customFormat="1" ht="15.75">
      <c r="B278" s="128">
        <v>1</v>
      </c>
      <c r="C278" s="129" t="s">
        <v>19</v>
      </c>
      <c r="D278" s="130"/>
      <c r="E278" s="131"/>
      <c r="F278" s="132"/>
      <c r="G278" s="133"/>
    </row>
    <row r="279" spans="2:7" s="46" customFormat="1" ht="15.75">
      <c r="B279" s="83" t="s">
        <v>20</v>
      </c>
      <c r="C279" s="84" t="s">
        <v>186</v>
      </c>
      <c r="D279" s="85" t="s">
        <v>105</v>
      </c>
      <c r="E279" s="86"/>
      <c r="F279" s="87"/>
      <c r="G279" s="88">
        <f>E279*F279</f>
        <v>0</v>
      </c>
    </row>
    <row r="280" spans="2:7" s="46" customFormat="1" ht="15.75">
      <c r="B280" s="83" t="s">
        <v>107</v>
      </c>
      <c r="C280" s="84" t="s">
        <v>187</v>
      </c>
      <c r="D280" s="85" t="s">
        <v>105</v>
      </c>
      <c r="E280" s="86"/>
      <c r="F280" s="87"/>
      <c r="G280" s="88">
        <f>E280*F280</f>
        <v>0</v>
      </c>
    </row>
    <row r="281" spans="2:7" s="46" customFormat="1" ht="15.75">
      <c r="B281" s="83" t="s">
        <v>111</v>
      </c>
      <c r="C281" s="89" t="s">
        <v>183</v>
      </c>
      <c r="D281" s="85" t="s">
        <v>105</v>
      </c>
      <c r="E281" s="86"/>
      <c r="F281" s="87"/>
      <c r="G281" s="88">
        <f>E281*F281</f>
        <v>0</v>
      </c>
    </row>
    <row r="282" spans="2:7" s="46" customFormat="1" ht="15.75">
      <c r="B282" s="83" t="s">
        <v>185</v>
      </c>
      <c r="C282" s="89" t="s">
        <v>112</v>
      </c>
      <c r="D282" s="85" t="s">
        <v>105</v>
      </c>
      <c r="E282" s="86"/>
      <c r="F282" s="87"/>
      <c r="G282" s="88">
        <f>E282*F282</f>
        <v>0</v>
      </c>
    </row>
    <row r="283" spans="2:7" s="46" customFormat="1" ht="15.75" customHeight="1">
      <c r="B283" s="90"/>
      <c r="C283" s="134"/>
      <c r="D283" s="85"/>
      <c r="E283" s="86"/>
      <c r="F283" s="92"/>
      <c r="G283" s="88"/>
    </row>
    <row r="284" spans="2:7" s="46" customFormat="1" ht="15.75">
      <c r="B284" s="138">
        <v>2</v>
      </c>
      <c r="C284" s="139" t="s">
        <v>12</v>
      </c>
      <c r="D284" s="140"/>
      <c r="E284" s="141"/>
      <c r="F284" s="142"/>
      <c r="G284" s="143"/>
    </row>
    <row r="285" spans="2:7" s="29" customFormat="1" ht="15.75">
      <c r="B285" s="90" t="s">
        <v>5</v>
      </c>
      <c r="C285" s="91" t="s">
        <v>84</v>
      </c>
      <c r="D285" s="85"/>
      <c r="E285" s="86"/>
      <c r="F285" s="92"/>
      <c r="G285" s="88"/>
    </row>
    <row r="286" spans="2:7" s="40" customFormat="1" ht="15.75">
      <c r="B286" s="83" t="s">
        <v>21</v>
      </c>
      <c r="C286" s="84" t="s">
        <v>123</v>
      </c>
      <c r="D286" s="85" t="s">
        <v>105</v>
      </c>
      <c r="E286" s="86"/>
      <c r="F286" s="92"/>
      <c r="G286" s="88">
        <f t="shared" ref="G286:G294" si="20">E286*F286</f>
        <v>0</v>
      </c>
    </row>
    <row r="287" spans="2:7" s="40" customFormat="1" ht="15.75">
      <c r="B287" s="83" t="s">
        <v>22</v>
      </c>
      <c r="C287" s="84" t="s">
        <v>124</v>
      </c>
      <c r="D287" s="85" t="s">
        <v>105</v>
      </c>
      <c r="E287" s="86"/>
      <c r="F287" s="92"/>
      <c r="G287" s="88">
        <f t="shared" si="20"/>
        <v>0</v>
      </c>
    </row>
    <row r="288" spans="2:7" s="58" customFormat="1" ht="15.75">
      <c r="B288" s="83" t="s">
        <v>103</v>
      </c>
      <c r="C288" s="84" t="s">
        <v>77</v>
      </c>
      <c r="D288" s="85" t="s">
        <v>105</v>
      </c>
      <c r="E288" s="86"/>
      <c r="F288" s="92"/>
      <c r="G288" s="88">
        <f t="shared" si="20"/>
        <v>0</v>
      </c>
    </row>
    <row r="289" spans="2:7" s="58" customFormat="1" ht="15.75">
      <c r="B289" s="83" t="s">
        <v>85</v>
      </c>
      <c r="C289" s="84" t="s">
        <v>79</v>
      </c>
      <c r="D289" s="85" t="s">
        <v>105</v>
      </c>
      <c r="E289" s="86"/>
      <c r="F289" s="92"/>
      <c r="G289" s="88">
        <f t="shared" si="20"/>
        <v>0</v>
      </c>
    </row>
    <row r="290" spans="2:7" s="58" customFormat="1" ht="15.75">
      <c r="B290" s="83" t="s">
        <v>86</v>
      </c>
      <c r="C290" s="84" t="s">
        <v>78</v>
      </c>
      <c r="D290" s="85" t="s">
        <v>105</v>
      </c>
      <c r="E290" s="86"/>
      <c r="F290" s="92"/>
      <c r="G290" s="88">
        <f t="shared" si="20"/>
        <v>0</v>
      </c>
    </row>
    <row r="291" spans="2:7" s="58" customFormat="1" ht="15.75">
      <c r="B291" s="83" t="s">
        <v>87</v>
      </c>
      <c r="C291" s="84" t="s">
        <v>121</v>
      </c>
      <c r="D291" s="85" t="s">
        <v>105</v>
      </c>
      <c r="E291" s="86"/>
      <c r="F291" s="92"/>
      <c r="G291" s="88">
        <f t="shared" si="20"/>
        <v>0</v>
      </c>
    </row>
    <row r="292" spans="2:7" s="58" customFormat="1" ht="15.75">
      <c r="B292" s="83" t="s">
        <v>88</v>
      </c>
      <c r="C292" s="84" t="s">
        <v>120</v>
      </c>
      <c r="D292" s="85" t="s">
        <v>105</v>
      </c>
      <c r="E292" s="86"/>
      <c r="F292" s="92"/>
      <c r="G292" s="88">
        <f t="shared" si="20"/>
        <v>0</v>
      </c>
    </row>
    <row r="293" spans="2:7" s="58" customFormat="1" ht="15.75">
      <c r="B293" s="83" t="s">
        <v>89</v>
      </c>
      <c r="C293" s="84" t="s">
        <v>80</v>
      </c>
      <c r="D293" s="85" t="s">
        <v>105</v>
      </c>
      <c r="E293" s="86"/>
      <c r="F293" s="92"/>
      <c r="G293" s="88">
        <f t="shared" si="20"/>
        <v>0</v>
      </c>
    </row>
    <row r="294" spans="2:7" s="58" customFormat="1" ht="15.75">
      <c r="B294" s="83" t="s">
        <v>90</v>
      </c>
      <c r="C294" s="84" t="s">
        <v>132</v>
      </c>
      <c r="D294" s="85" t="s">
        <v>105</v>
      </c>
      <c r="E294" s="86"/>
      <c r="F294" s="92"/>
      <c r="G294" s="88">
        <f t="shared" si="20"/>
        <v>0</v>
      </c>
    </row>
    <row r="295" spans="2:7" s="40" customFormat="1" ht="15.75">
      <c r="B295" s="83"/>
      <c r="C295" s="135"/>
      <c r="D295" s="85"/>
      <c r="E295" s="86"/>
      <c r="F295" s="92"/>
      <c r="G295" s="88"/>
    </row>
    <row r="296" spans="2:7" s="40" customFormat="1" ht="15.75">
      <c r="B296" s="138">
        <v>3</v>
      </c>
      <c r="C296" s="139" t="s">
        <v>93</v>
      </c>
      <c r="D296" s="140"/>
      <c r="E296" s="141"/>
      <c r="F296" s="142"/>
      <c r="G296" s="143"/>
    </row>
    <row r="297" spans="2:7" s="40" customFormat="1" ht="15.75">
      <c r="B297" s="90" t="s">
        <v>7</v>
      </c>
      <c r="C297" s="91" t="s">
        <v>94</v>
      </c>
      <c r="D297" s="85"/>
      <c r="E297" s="86"/>
      <c r="F297" s="92"/>
      <c r="G297" s="88"/>
    </row>
    <row r="298" spans="2:7" s="46" customFormat="1" ht="15.75">
      <c r="B298" s="83" t="s">
        <v>23</v>
      </c>
      <c r="C298" s="84" t="s">
        <v>81</v>
      </c>
      <c r="D298" s="85" t="s">
        <v>105</v>
      </c>
      <c r="E298" s="86"/>
      <c r="F298" s="92"/>
      <c r="G298" s="88">
        <f t="shared" ref="G298:G302" si="21">E298*F298</f>
        <v>0</v>
      </c>
    </row>
    <row r="299" spans="2:7" s="40" customFormat="1" ht="15.75">
      <c r="B299" s="83" t="s">
        <v>24</v>
      </c>
      <c r="C299" s="84" t="s">
        <v>82</v>
      </c>
      <c r="D299" s="85" t="s">
        <v>105</v>
      </c>
      <c r="E299" s="86"/>
      <c r="F299" s="92"/>
      <c r="G299" s="88">
        <f t="shared" si="21"/>
        <v>0</v>
      </c>
    </row>
    <row r="300" spans="2:7" s="40" customFormat="1" ht="15.75">
      <c r="B300" s="83" t="s">
        <v>95</v>
      </c>
      <c r="C300" s="84" t="s">
        <v>83</v>
      </c>
      <c r="D300" s="85" t="s">
        <v>105</v>
      </c>
      <c r="E300" s="86"/>
      <c r="F300" s="92"/>
      <c r="G300" s="88">
        <f t="shared" si="21"/>
        <v>0</v>
      </c>
    </row>
    <row r="301" spans="2:7" s="40" customFormat="1" ht="15.75">
      <c r="B301" s="83" t="s">
        <v>96</v>
      </c>
      <c r="C301" s="84" t="s">
        <v>189</v>
      </c>
      <c r="D301" s="85" t="s">
        <v>105</v>
      </c>
      <c r="E301" s="86"/>
      <c r="F301" s="92"/>
      <c r="G301" s="88">
        <f t="shared" si="21"/>
        <v>0</v>
      </c>
    </row>
    <row r="302" spans="2:7" s="40" customFormat="1" ht="15.75">
      <c r="B302" s="83" t="s">
        <v>188</v>
      </c>
      <c r="C302" s="84" t="s">
        <v>211</v>
      </c>
      <c r="D302" s="85" t="s">
        <v>105</v>
      </c>
      <c r="E302" s="86"/>
      <c r="F302" s="92"/>
      <c r="G302" s="88">
        <f t="shared" si="21"/>
        <v>0</v>
      </c>
    </row>
    <row r="303" spans="2:7" s="40" customFormat="1" ht="15.75">
      <c r="B303" s="83"/>
      <c r="C303" s="93"/>
      <c r="D303" s="85"/>
      <c r="E303" s="86"/>
      <c r="F303" s="92"/>
      <c r="G303" s="88"/>
    </row>
    <row r="304" spans="2:7" s="40" customFormat="1" ht="15.75">
      <c r="B304" s="138">
        <v>4</v>
      </c>
      <c r="C304" s="144" t="s">
        <v>25</v>
      </c>
      <c r="D304" s="140"/>
      <c r="E304" s="141"/>
      <c r="F304" s="142"/>
      <c r="G304" s="143"/>
    </row>
    <row r="305" spans="2:7" s="40" customFormat="1" ht="15.75">
      <c r="B305" s="83" t="s">
        <v>8</v>
      </c>
      <c r="C305" s="84" t="s">
        <v>97</v>
      </c>
      <c r="D305" s="85" t="s">
        <v>105</v>
      </c>
      <c r="E305" s="86"/>
      <c r="F305" s="92"/>
      <c r="G305" s="88">
        <f t="shared" ref="G305:G308" si="22">E305*F305</f>
        <v>0</v>
      </c>
    </row>
    <row r="306" spans="2:7" s="40" customFormat="1" ht="15.75">
      <c r="B306" s="83" t="s">
        <v>9</v>
      </c>
      <c r="C306" s="84" t="s">
        <v>99</v>
      </c>
      <c r="D306" s="85" t="s">
        <v>105</v>
      </c>
      <c r="E306" s="86"/>
      <c r="F306" s="92"/>
      <c r="G306" s="88">
        <f t="shared" si="22"/>
        <v>0</v>
      </c>
    </row>
    <row r="307" spans="2:7" s="40" customFormat="1" ht="15.75">
      <c r="B307" s="83" t="s">
        <v>98</v>
      </c>
      <c r="C307" s="84" t="s">
        <v>100</v>
      </c>
      <c r="D307" s="85" t="s">
        <v>105</v>
      </c>
      <c r="E307" s="86"/>
      <c r="F307" s="92"/>
      <c r="G307" s="88">
        <f t="shared" si="22"/>
        <v>0</v>
      </c>
    </row>
    <row r="308" spans="2:7" s="40" customFormat="1" ht="15.75">
      <c r="B308" s="83" t="s">
        <v>113</v>
      </c>
      <c r="C308" s="84" t="s">
        <v>114</v>
      </c>
      <c r="D308" s="85" t="s">
        <v>105</v>
      </c>
      <c r="E308" s="86"/>
      <c r="F308" s="92"/>
      <c r="G308" s="88">
        <f t="shared" si="22"/>
        <v>0</v>
      </c>
    </row>
    <row r="309" spans="2:7" s="40" customFormat="1" ht="15.75">
      <c r="B309" s="83"/>
      <c r="C309" s="84"/>
      <c r="D309" s="85"/>
      <c r="E309" s="86"/>
      <c r="F309" s="92"/>
      <c r="G309" s="88"/>
    </row>
    <row r="310" spans="2:7" s="40" customFormat="1" ht="15.75">
      <c r="B310" s="138">
        <v>5</v>
      </c>
      <c r="C310" s="139" t="s">
        <v>26</v>
      </c>
      <c r="D310" s="140"/>
      <c r="E310" s="141"/>
      <c r="F310" s="142"/>
      <c r="G310" s="143"/>
    </row>
    <row r="311" spans="2:7" s="40" customFormat="1" ht="15.75">
      <c r="B311" s="83" t="s">
        <v>11</v>
      </c>
      <c r="C311" s="84" t="s">
        <v>10</v>
      </c>
      <c r="D311" s="85" t="s">
        <v>105</v>
      </c>
      <c r="E311" s="86"/>
      <c r="F311" s="92"/>
      <c r="G311" s="88">
        <f t="shared" ref="G311:G313" si="23">E311*F311</f>
        <v>0</v>
      </c>
    </row>
    <row r="312" spans="2:7" s="40" customFormat="1" ht="15.75">
      <c r="B312" s="83" t="s">
        <v>27</v>
      </c>
      <c r="C312" s="84" t="s">
        <v>180</v>
      </c>
      <c r="D312" s="85" t="s">
        <v>105</v>
      </c>
      <c r="E312" s="86"/>
      <c r="F312" s="92"/>
      <c r="G312" s="88">
        <f t="shared" si="23"/>
        <v>0</v>
      </c>
    </row>
    <row r="313" spans="2:7" s="40" customFormat="1" ht="15.75">
      <c r="B313" s="83" t="s">
        <v>92</v>
      </c>
      <c r="C313" s="84" t="s">
        <v>181</v>
      </c>
      <c r="D313" s="85" t="s">
        <v>105</v>
      </c>
      <c r="E313" s="86"/>
      <c r="F313" s="92"/>
      <c r="G313" s="88">
        <f t="shared" si="23"/>
        <v>0</v>
      </c>
    </row>
    <row r="314" spans="2:7" s="40" customFormat="1" ht="16.5" thickBot="1">
      <c r="B314" s="94"/>
      <c r="C314" s="95"/>
      <c r="D314" s="96"/>
      <c r="E314" s="97"/>
      <c r="F314" s="98"/>
      <c r="G314" s="99"/>
    </row>
    <row r="315" spans="2:7" s="62" customFormat="1" ht="16.5" thickBot="1">
      <c r="B315" s="125"/>
      <c r="C315" s="126" t="str">
        <f>CONCATENATE("SUB TOTAL PRECIO ",C275)</f>
        <v>SUB TOTAL PRECIO ESTACIÓN RONDIZZONI</v>
      </c>
      <c r="D315" s="310"/>
      <c r="E315" s="311"/>
      <c r="F315" s="311"/>
      <c r="G315" s="127">
        <f>SUM(G278:G314)</f>
        <v>0</v>
      </c>
    </row>
    <row r="316" spans="2:7" s="17" customFormat="1" ht="73.5" customHeight="1">
      <c r="B316" s="34" t="s">
        <v>236</v>
      </c>
      <c r="C316" s="34"/>
      <c r="D316" s="16"/>
      <c r="E316" s="16"/>
      <c r="F316" s="16"/>
      <c r="G316" s="16"/>
    </row>
    <row r="317" spans="2:7" s="17" customFormat="1" ht="20.25" customHeight="1">
      <c r="B317" s="33" t="s">
        <v>233</v>
      </c>
      <c r="C317" s="33"/>
      <c r="D317" s="16"/>
      <c r="E317" s="16"/>
      <c r="F317" s="16"/>
      <c r="G317" s="16"/>
    </row>
    <row r="318" spans="2:7" s="17" customFormat="1" ht="20.25" customHeight="1">
      <c r="B318" s="33" t="s">
        <v>234</v>
      </c>
      <c r="C318" s="33"/>
      <c r="D318" s="16"/>
      <c r="E318" s="16"/>
      <c r="F318" s="16"/>
      <c r="G318" s="16"/>
    </row>
    <row r="319" spans="2:7" s="17" customFormat="1" ht="20.25" customHeight="1">
      <c r="B319" s="33" t="s">
        <v>235</v>
      </c>
      <c r="C319" s="33"/>
      <c r="D319" s="16"/>
      <c r="E319" s="16"/>
      <c r="F319" s="16"/>
      <c r="G319" s="16"/>
    </row>
    <row r="320" spans="2:7" ht="15">
      <c r="B320" s="27"/>
      <c r="C320" s="160"/>
      <c r="D320" s="27"/>
      <c r="E320" s="104"/>
      <c r="F320" s="104"/>
      <c r="G320" s="104"/>
    </row>
    <row r="321" spans="2:7" ht="15">
      <c r="B321" s="27"/>
      <c r="C321" s="160"/>
      <c r="D321" s="27"/>
      <c r="E321" s="104"/>
      <c r="F321" s="104"/>
      <c r="G321" s="104"/>
    </row>
    <row r="322" spans="2:7" ht="15.75" thickBot="1">
      <c r="B322" s="102"/>
      <c r="C322" s="136" t="s">
        <v>154</v>
      </c>
      <c r="D322" s="162"/>
      <c r="E322" s="102"/>
      <c r="F322" s="137"/>
      <c r="G322" s="137"/>
    </row>
    <row r="323" spans="2:7" s="46" customFormat="1" ht="21.75" customHeight="1" thickBot="1">
      <c r="B323" s="107" t="s">
        <v>0</v>
      </c>
      <c r="C323" s="316" t="s">
        <v>1</v>
      </c>
      <c r="D323" s="318" t="s">
        <v>2</v>
      </c>
      <c r="E323" s="304" t="s">
        <v>110</v>
      </c>
      <c r="F323" s="305"/>
      <c r="G323" s="306"/>
    </row>
    <row r="324" spans="2:7" s="46" customFormat="1" ht="16.5" thickBot="1">
      <c r="B324" s="108" t="s">
        <v>56</v>
      </c>
      <c r="C324" s="317"/>
      <c r="D324" s="319"/>
      <c r="E324" s="109" t="s">
        <v>106</v>
      </c>
      <c r="F324" s="110" t="s">
        <v>108</v>
      </c>
      <c r="G324" s="111" t="s">
        <v>109</v>
      </c>
    </row>
    <row r="325" spans="2:7" s="46" customFormat="1" ht="15.75">
      <c r="B325" s="128">
        <v>1</v>
      </c>
      <c r="C325" s="129" t="s">
        <v>19</v>
      </c>
      <c r="D325" s="130"/>
      <c r="E325" s="131"/>
      <c r="F325" s="132"/>
      <c r="G325" s="133"/>
    </row>
    <row r="326" spans="2:7" s="46" customFormat="1" ht="15.75">
      <c r="B326" s="83" t="s">
        <v>20</v>
      </c>
      <c r="C326" s="84" t="s">
        <v>186</v>
      </c>
      <c r="D326" s="85" t="s">
        <v>105</v>
      </c>
      <c r="E326" s="86"/>
      <c r="F326" s="87"/>
      <c r="G326" s="88">
        <f>E326*F326</f>
        <v>0</v>
      </c>
    </row>
    <row r="327" spans="2:7" s="46" customFormat="1" ht="15.75">
      <c r="B327" s="83" t="s">
        <v>107</v>
      </c>
      <c r="C327" s="84" t="s">
        <v>187</v>
      </c>
      <c r="D327" s="85" t="s">
        <v>105</v>
      </c>
      <c r="E327" s="86"/>
      <c r="F327" s="87"/>
      <c r="G327" s="88">
        <f>E327*F327</f>
        <v>0</v>
      </c>
    </row>
    <row r="328" spans="2:7" s="46" customFormat="1" ht="15.75">
      <c r="B328" s="83" t="s">
        <v>111</v>
      </c>
      <c r="C328" s="89" t="s">
        <v>183</v>
      </c>
      <c r="D328" s="85" t="s">
        <v>105</v>
      </c>
      <c r="E328" s="86"/>
      <c r="F328" s="87"/>
      <c r="G328" s="88">
        <f>E328*F328</f>
        <v>0</v>
      </c>
    </row>
    <row r="329" spans="2:7" s="46" customFormat="1" ht="15.75" customHeight="1">
      <c r="B329" s="90"/>
      <c r="C329" s="134"/>
      <c r="D329" s="85"/>
      <c r="E329" s="86"/>
      <c r="F329" s="92"/>
      <c r="G329" s="88"/>
    </row>
    <row r="330" spans="2:7" s="46" customFormat="1" ht="15.75">
      <c r="B330" s="138">
        <v>2</v>
      </c>
      <c r="C330" s="139" t="s">
        <v>12</v>
      </c>
      <c r="D330" s="140"/>
      <c r="E330" s="141"/>
      <c r="F330" s="142"/>
      <c r="G330" s="143"/>
    </row>
    <row r="331" spans="2:7" s="29" customFormat="1" ht="15.75">
      <c r="B331" s="90" t="s">
        <v>5</v>
      </c>
      <c r="C331" s="91" t="s">
        <v>84</v>
      </c>
      <c r="D331" s="85"/>
      <c r="E331" s="86"/>
      <c r="F331" s="92"/>
      <c r="G331" s="88"/>
    </row>
    <row r="332" spans="2:7" s="40" customFormat="1" ht="15.75">
      <c r="B332" s="83" t="s">
        <v>21</v>
      </c>
      <c r="C332" s="84" t="s">
        <v>123</v>
      </c>
      <c r="D332" s="85" t="s">
        <v>105</v>
      </c>
      <c r="E332" s="86"/>
      <c r="F332" s="92"/>
      <c r="G332" s="88">
        <f t="shared" ref="G332:G340" si="24">E332*F332</f>
        <v>0</v>
      </c>
    </row>
    <row r="333" spans="2:7" s="40" customFormat="1" ht="15.75">
      <c r="B333" s="83" t="s">
        <v>22</v>
      </c>
      <c r="C333" s="84" t="s">
        <v>124</v>
      </c>
      <c r="D333" s="85" t="s">
        <v>105</v>
      </c>
      <c r="E333" s="86"/>
      <c r="F333" s="92"/>
      <c r="G333" s="88">
        <f t="shared" si="24"/>
        <v>0</v>
      </c>
    </row>
    <row r="334" spans="2:7" s="58" customFormat="1" ht="15.75">
      <c r="B334" s="83" t="s">
        <v>103</v>
      </c>
      <c r="C334" s="84" t="s">
        <v>77</v>
      </c>
      <c r="D334" s="85" t="s">
        <v>105</v>
      </c>
      <c r="E334" s="86"/>
      <c r="F334" s="92"/>
      <c r="G334" s="88">
        <f t="shared" si="24"/>
        <v>0</v>
      </c>
    </row>
    <row r="335" spans="2:7" s="58" customFormat="1" ht="15.75">
      <c r="B335" s="83" t="s">
        <v>85</v>
      </c>
      <c r="C335" s="84" t="s">
        <v>79</v>
      </c>
      <c r="D335" s="85" t="s">
        <v>105</v>
      </c>
      <c r="E335" s="86"/>
      <c r="F335" s="92"/>
      <c r="G335" s="88">
        <f t="shared" si="24"/>
        <v>0</v>
      </c>
    </row>
    <row r="336" spans="2:7" s="58" customFormat="1" ht="15.75">
      <c r="B336" s="83" t="s">
        <v>86</v>
      </c>
      <c r="C336" s="84" t="s">
        <v>78</v>
      </c>
      <c r="D336" s="85" t="s">
        <v>105</v>
      </c>
      <c r="E336" s="86"/>
      <c r="F336" s="92"/>
      <c r="G336" s="88">
        <f t="shared" si="24"/>
        <v>0</v>
      </c>
    </row>
    <row r="337" spans="2:7" s="58" customFormat="1" ht="15.75">
      <c r="B337" s="83" t="s">
        <v>87</v>
      </c>
      <c r="C337" s="84" t="s">
        <v>121</v>
      </c>
      <c r="D337" s="85" t="s">
        <v>105</v>
      </c>
      <c r="E337" s="86"/>
      <c r="F337" s="92"/>
      <c r="G337" s="88">
        <f t="shared" si="24"/>
        <v>0</v>
      </c>
    </row>
    <row r="338" spans="2:7" s="58" customFormat="1" ht="15.75">
      <c r="B338" s="83" t="s">
        <v>88</v>
      </c>
      <c r="C338" s="84" t="s">
        <v>120</v>
      </c>
      <c r="D338" s="85" t="s">
        <v>105</v>
      </c>
      <c r="E338" s="86"/>
      <c r="F338" s="92"/>
      <c r="G338" s="88">
        <f t="shared" si="24"/>
        <v>0</v>
      </c>
    </row>
    <row r="339" spans="2:7" s="58" customFormat="1" ht="15.75">
      <c r="B339" s="83" t="s">
        <v>89</v>
      </c>
      <c r="C339" s="84" t="s">
        <v>80</v>
      </c>
      <c r="D339" s="85" t="s">
        <v>105</v>
      </c>
      <c r="E339" s="86"/>
      <c r="F339" s="92"/>
      <c r="G339" s="88">
        <f t="shared" si="24"/>
        <v>0</v>
      </c>
    </row>
    <row r="340" spans="2:7" s="58" customFormat="1" ht="15.75">
      <c r="B340" s="83" t="s">
        <v>90</v>
      </c>
      <c r="C340" s="84" t="s">
        <v>132</v>
      </c>
      <c r="D340" s="85" t="s">
        <v>105</v>
      </c>
      <c r="E340" s="86"/>
      <c r="F340" s="92"/>
      <c r="G340" s="88">
        <f t="shared" si="24"/>
        <v>0</v>
      </c>
    </row>
    <row r="341" spans="2:7" s="40" customFormat="1" ht="15.75">
      <c r="B341" s="83"/>
      <c r="C341" s="135"/>
      <c r="D341" s="85"/>
      <c r="E341" s="86"/>
      <c r="F341" s="92"/>
      <c r="G341" s="88"/>
    </row>
    <row r="342" spans="2:7" s="40" customFormat="1" ht="15.75">
      <c r="B342" s="138">
        <v>3</v>
      </c>
      <c r="C342" s="139" t="s">
        <v>93</v>
      </c>
      <c r="D342" s="140"/>
      <c r="E342" s="141"/>
      <c r="F342" s="142"/>
      <c r="G342" s="143"/>
    </row>
    <row r="343" spans="2:7" s="40" customFormat="1" ht="15.75">
      <c r="B343" s="90" t="s">
        <v>7</v>
      </c>
      <c r="C343" s="91" t="s">
        <v>94</v>
      </c>
      <c r="D343" s="85"/>
      <c r="E343" s="86"/>
      <c r="F343" s="92"/>
      <c r="G343" s="88"/>
    </row>
    <row r="344" spans="2:7" s="46" customFormat="1" ht="15.75">
      <c r="B344" s="83" t="s">
        <v>23</v>
      </c>
      <c r="C344" s="84" t="s">
        <v>81</v>
      </c>
      <c r="D344" s="85" t="s">
        <v>105</v>
      </c>
      <c r="E344" s="86"/>
      <c r="F344" s="92"/>
      <c r="G344" s="88">
        <f t="shared" ref="G344:G348" si="25">E344*F344</f>
        <v>0</v>
      </c>
    </row>
    <row r="345" spans="2:7" s="40" customFormat="1" ht="15.75">
      <c r="B345" s="83" t="s">
        <v>24</v>
      </c>
      <c r="C345" s="84" t="s">
        <v>82</v>
      </c>
      <c r="D345" s="85" t="s">
        <v>105</v>
      </c>
      <c r="E345" s="86"/>
      <c r="F345" s="92"/>
      <c r="G345" s="88">
        <f t="shared" si="25"/>
        <v>0</v>
      </c>
    </row>
    <row r="346" spans="2:7" s="40" customFormat="1" ht="15.75">
      <c r="B346" s="83" t="s">
        <v>95</v>
      </c>
      <c r="C346" s="84" t="s">
        <v>83</v>
      </c>
      <c r="D346" s="85" t="s">
        <v>105</v>
      </c>
      <c r="E346" s="86"/>
      <c r="F346" s="92"/>
      <c r="G346" s="88">
        <f t="shared" si="25"/>
        <v>0</v>
      </c>
    </row>
    <row r="347" spans="2:7" s="40" customFormat="1" ht="15.75">
      <c r="B347" s="83" t="s">
        <v>96</v>
      </c>
      <c r="C347" s="84" t="s">
        <v>189</v>
      </c>
      <c r="D347" s="85" t="s">
        <v>105</v>
      </c>
      <c r="E347" s="86"/>
      <c r="F347" s="92"/>
      <c r="G347" s="88">
        <f t="shared" si="25"/>
        <v>0</v>
      </c>
    </row>
    <row r="348" spans="2:7" s="40" customFormat="1" ht="15.75">
      <c r="B348" s="83" t="s">
        <v>188</v>
      </c>
      <c r="C348" s="84" t="s">
        <v>211</v>
      </c>
      <c r="D348" s="85" t="s">
        <v>105</v>
      </c>
      <c r="E348" s="86"/>
      <c r="F348" s="92"/>
      <c r="G348" s="88">
        <f t="shared" si="25"/>
        <v>0</v>
      </c>
    </row>
    <row r="349" spans="2:7" s="40" customFormat="1" ht="15.75">
      <c r="B349" s="83"/>
      <c r="C349" s="93"/>
      <c r="D349" s="85"/>
      <c r="E349" s="86"/>
      <c r="F349" s="92"/>
      <c r="G349" s="88"/>
    </row>
    <row r="350" spans="2:7" s="40" customFormat="1" ht="15.75">
      <c r="B350" s="138">
        <v>4</v>
      </c>
      <c r="C350" s="144" t="s">
        <v>25</v>
      </c>
      <c r="D350" s="140"/>
      <c r="E350" s="141"/>
      <c r="F350" s="142"/>
      <c r="G350" s="143"/>
    </row>
    <row r="351" spans="2:7" s="40" customFormat="1" ht="15.75">
      <c r="B351" s="83" t="s">
        <v>8</v>
      </c>
      <c r="C351" s="84" t="s">
        <v>97</v>
      </c>
      <c r="D351" s="85" t="s">
        <v>105</v>
      </c>
      <c r="E351" s="86"/>
      <c r="F351" s="92"/>
      <c r="G351" s="88">
        <f t="shared" ref="G351:G353" si="26">E351*F351</f>
        <v>0</v>
      </c>
    </row>
    <row r="352" spans="2:7" s="40" customFormat="1" ht="15.75">
      <c r="B352" s="83" t="s">
        <v>9</v>
      </c>
      <c r="C352" s="84" t="s">
        <v>99</v>
      </c>
      <c r="D352" s="85" t="s">
        <v>105</v>
      </c>
      <c r="E352" s="86"/>
      <c r="F352" s="92"/>
      <c r="G352" s="88">
        <f t="shared" si="26"/>
        <v>0</v>
      </c>
    </row>
    <row r="353" spans="2:7" s="40" customFormat="1" ht="15.75">
      <c r="B353" s="83" t="s">
        <v>98</v>
      </c>
      <c r="C353" s="84" t="s">
        <v>100</v>
      </c>
      <c r="D353" s="85" t="s">
        <v>105</v>
      </c>
      <c r="E353" s="86"/>
      <c r="F353" s="92"/>
      <c r="G353" s="88">
        <f t="shared" si="26"/>
        <v>0</v>
      </c>
    </row>
    <row r="354" spans="2:7" s="40" customFormat="1" ht="15.75">
      <c r="B354" s="83"/>
      <c r="C354" s="84"/>
      <c r="D354" s="85"/>
      <c r="E354" s="86"/>
      <c r="F354" s="92"/>
      <c r="G354" s="88"/>
    </row>
    <row r="355" spans="2:7" s="40" customFormat="1" ht="15.75">
      <c r="B355" s="138">
        <v>5</v>
      </c>
      <c r="C355" s="139" t="s">
        <v>26</v>
      </c>
      <c r="D355" s="140"/>
      <c r="E355" s="141"/>
      <c r="F355" s="142"/>
      <c r="G355" s="143"/>
    </row>
    <row r="356" spans="2:7" s="40" customFormat="1" ht="15.75">
      <c r="B356" s="83" t="s">
        <v>11</v>
      </c>
      <c r="C356" s="84" t="s">
        <v>10</v>
      </c>
      <c r="D356" s="85" t="s">
        <v>105</v>
      </c>
      <c r="E356" s="86"/>
      <c r="F356" s="92"/>
      <c r="G356" s="88">
        <f t="shared" ref="G356:G358" si="27">E356*F356</f>
        <v>0</v>
      </c>
    </row>
    <row r="357" spans="2:7" s="40" customFormat="1" ht="15.75">
      <c r="B357" s="83" t="s">
        <v>27</v>
      </c>
      <c r="C357" s="84" t="s">
        <v>180</v>
      </c>
      <c r="D357" s="85" t="s">
        <v>105</v>
      </c>
      <c r="E357" s="86"/>
      <c r="F357" s="92"/>
      <c r="G357" s="88">
        <f t="shared" si="27"/>
        <v>0</v>
      </c>
    </row>
    <row r="358" spans="2:7" s="40" customFormat="1" ht="15.75">
      <c r="B358" s="83" t="s">
        <v>92</v>
      </c>
      <c r="C358" s="84" t="s">
        <v>181</v>
      </c>
      <c r="D358" s="85" t="s">
        <v>105</v>
      </c>
      <c r="E358" s="86"/>
      <c r="F358" s="92"/>
      <c r="G358" s="88">
        <f t="shared" si="27"/>
        <v>0</v>
      </c>
    </row>
    <row r="359" spans="2:7" s="40" customFormat="1" ht="16.5" thickBot="1">
      <c r="B359" s="94"/>
      <c r="C359" s="95"/>
      <c r="D359" s="96"/>
      <c r="E359" s="97"/>
      <c r="F359" s="98"/>
      <c r="G359" s="99"/>
    </row>
    <row r="360" spans="2:7" s="62" customFormat="1" ht="16.5" thickBot="1">
      <c r="B360" s="125"/>
      <c r="C360" s="126" t="str">
        <f>CONCATENATE("SUB TOTAL PRECIO ",C322)</f>
        <v>SUB TOTAL PRECIO ESTACIÓN FRANKLIN</v>
      </c>
      <c r="D360" s="310"/>
      <c r="E360" s="311"/>
      <c r="F360" s="311"/>
      <c r="G360" s="127">
        <f>SUM(G325:G359)</f>
        <v>0</v>
      </c>
    </row>
    <row r="361" spans="2:7" s="17" customFormat="1" ht="73.5" customHeight="1">
      <c r="B361" s="34" t="s">
        <v>236</v>
      </c>
      <c r="C361" s="34"/>
      <c r="D361" s="16"/>
      <c r="E361" s="16"/>
      <c r="F361" s="16"/>
      <c r="G361" s="16"/>
    </row>
    <row r="362" spans="2:7" s="17" customFormat="1" ht="20.25" customHeight="1">
      <c r="B362" s="33" t="s">
        <v>233</v>
      </c>
      <c r="C362" s="33"/>
      <c r="D362" s="16"/>
      <c r="E362" s="16"/>
      <c r="F362" s="16"/>
      <c r="G362" s="16"/>
    </row>
    <row r="363" spans="2:7" s="17" customFormat="1" ht="20.25" customHeight="1">
      <c r="B363" s="33" t="s">
        <v>234</v>
      </c>
      <c r="C363" s="33"/>
      <c r="D363" s="16"/>
      <c r="E363" s="16"/>
      <c r="F363" s="16"/>
      <c r="G363" s="16"/>
    </row>
    <row r="364" spans="2:7" s="17" customFormat="1" ht="20.25" customHeight="1">
      <c r="B364" s="33" t="s">
        <v>235</v>
      </c>
      <c r="C364" s="33"/>
      <c r="D364" s="16"/>
      <c r="E364" s="16"/>
      <c r="F364" s="16"/>
      <c r="G364" s="16"/>
    </row>
    <row r="365" spans="2:7" ht="15">
      <c r="B365" s="105"/>
      <c r="C365" s="161"/>
      <c r="D365" s="158"/>
      <c r="E365" s="105"/>
      <c r="F365" s="106"/>
      <c r="G365" s="106"/>
    </row>
    <row r="366" spans="2:7" ht="14.25">
      <c r="B366" s="343"/>
      <c r="C366" s="343"/>
      <c r="D366" s="158"/>
      <c r="E366" s="344"/>
      <c r="F366" s="344"/>
      <c r="G366" s="67"/>
    </row>
    <row r="367" spans="2:7" ht="15.75" thickBot="1">
      <c r="B367" s="102"/>
      <c r="C367" s="136" t="s">
        <v>155</v>
      </c>
      <c r="D367" s="162"/>
      <c r="E367" s="102"/>
      <c r="F367" s="137"/>
      <c r="G367" s="137"/>
    </row>
    <row r="368" spans="2:7" s="46" customFormat="1" ht="21.75" customHeight="1" thickBot="1">
      <c r="B368" s="107" t="s">
        <v>0</v>
      </c>
      <c r="C368" s="316" t="s">
        <v>1</v>
      </c>
      <c r="D368" s="318" t="s">
        <v>2</v>
      </c>
      <c r="E368" s="304" t="s">
        <v>110</v>
      </c>
      <c r="F368" s="305"/>
      <c r="G368" s="306"/>
    </row>
    <row r="369" spans="2:7" s="46" customFormat="1" ht="16.5" thickBot="1">
      <c r="B369" s="108" t="s">
        <v>55</v>
      </c>
      <c r="C369" s="317"/>
      <c r="D369" s="319"/>
      <c r="E369" s="109" t="s">
        <v>106</v>
      </c>
      <c r="F369" s="110" t="s">
        <v>108</v>
      </c>
      <c r="G369" s="111" t="s">
        <v>109</v>
      </c>
    </row>
    <row r="370" spans="2:7" s="46" customFormat="1" ht="15.75">
      <c r="B370" s="128">
        <v>1</v>
      </c>
      <c r="C370" s="129" t="s">
        <v>19</v>
      </c>
      <c r="D370" s="130"/>
      <c r="E370" s="131"/>
      <c r="F370" s="132"/>
      <c r="G370" s="133"/>
    </row>
    <row r="371" spans="2:7" s="46" customFormat="1" ht="15.75">
      <c r="B371" s="83" t="s">
        <v>20</v>
      </c>
      <c r="C371" s="84" t="s">
        <v>186</v>
      </c>
      <c r="D371" s="85" t="s">
        <v>105</v>
      </c>
      <c r="E371" s="86"/>
      <c r="F371" s="87"/>
      <c r="G371" s="88">
        <f>E371*F371</f>
        <v>0</v>
      </c>
    </row>
    <row r="372" spans="2:7" s="46" customFormat="1" ht="15.75">
      <c r="B372" s="83" t="s">
        <v>107</v>
      </c>
      <c r="C372" s="84" t="s">
        <v>187</v>
      </c>
      <c r="D372" s="85" t="s">
        <v>105</v>
      </c>
      <c r="E372" s="86"/>
      <c r="F372" s="87"/>
      <c r="G372" s="88">
        <f>E372*F372</f>
        <v>0</v>
      </c>
    </row>
    <row r="373" spans="2:7" s="46" customFormat="1" ht="15.75">
      <c r="B373" s="83" t="s">
        <v>111</v>
      </c>
      <c r="C373" s="89" t="s">
        <v>183</v>
      </c>
      <c r="D373" s="85" t="s">
        <v>105</v>
      </c>
      <c r="E373" s="86"/>
      <c r="F373" s="87"/>
      <c r="G373" s="88">
        <f>E373*F373</f>
        <v>0</v>
      </c>
    </row>
    <row r="374" spans="2:7" s="46" customFormat="1" ht="15.75" customHeight="1">
      <c r="B374" s="90"/>
      <c r="C374" s="134"/>
      <c r="D374" s="85"/>
      <c r="E374" s="86"/>
      <c r="F374" s="92"/>
      <c r="G374" s="88"/>
    </row>
    <row r="375" spans="2:7" s="46" customFormat="1" ht="15.75">
      <c r="B375" s="138">
        <v>2</v>
      </c>
      <c r="C375" s="139" t="s">
        <v>12</v>
      </c>
      <c r="D375" s="140"/>
      <c r="E375" s="141"/>
      <c r="F375" s="142"/>
      <c r="G375" s="143"/>
    </row>
    <row r="376" spans="2:7" s="29" customFormat="1" ht="15.75">
      <c r="B376" s="90" t="s">
        <v>5</v>
      </c>
      <c r="C376" s="91" t="s">
        <v>84</v>
      </c>
      <c r="D376" s="85"/>
      <c r="E376" s="86"/>
      <c r="F376" s="92"/>
      <c r="G376" s="88"/>
    </row>
    <row r="377" spans="2:7" s="40" customFormat="1" ht="15.75">
      <c r="B377" s="83" t="s">
        <v>21</v>
      </c>
      <c r="C377" s="84" t="s">
        <v>123</v>
      </c>
      <c r="D377" s="85" t="s">
        <v>105</v>
      </c>
      <c r="E377" s="86"/>
      <c r="F377" s="92"/>
      <c r="G377" s="88">
        <f t="shared" ref="G377:G385" si="28">E377*F377</f>
        <v>0</v>
      </c>
    </row>
    <row r="378" spans="2:7" s="40" customFormat="1" ht="15.75">
      <c r="B378" s="83" t="s">
        <v>22</v>
      </c>
      <c r="C378" s="84" t="s">
        <v>124</v>
      </c>
      <c r="D378" s="85" t="s">
        <v>105</v>
      </c>
      <c r="E378" s="86"/>
      <c r="F378" s="92"/>
      <c r="G378" s="88">
        <f t="shared" si="28"/>
        <v>0</v>
      </c>
    </row>
    <row r="379" spans="2:7" s="58" customFormat="1" ht="15.75">
      <c r="B379" s="83" t="s">
        <v>103</v>
      </c>
      <c r="C379" s="84" t="s">
        <v>77</v>
      </c>
      <c r="D379" s="85" t="s">
        <v>105</v>
      </c>
      <c r="E379" s="86"/>
      <c r="F379" s="92"/>
      <c r="G379" s="88">
        <f t="shared" si="28"/>
        <v>0</v>
      </c>
    </row>
    <row r="380" spans="2:7" s="58" customFormat="1" ht="15.75">
      <c r="B380" s="83" t="s">
        <v>85</v>
      </c>
      <c r="C380" s="84" t="s">
        <v>79</v>
      </c>
      <c r="D380" s="85" t="s">
        <v>105</v>
      </c>
      <c r="E380" s="86"/>
      <c r="F380" s="92"/>
      <c r="G380" s="88">
        <f t="shared" si="28"/>
        <v>0</v>
      </c>
    </row>
    <row r="381" spans="2:7" s="58" customFormat="1" ht="15.75">
      <c r="B381" s="83" t="s">
        <v>86</v>
      </c>
      <c r="C381" s="84" t="s">
        <v>78</v>
      </c>
      <c r="D381" s="85" t="s">
        <v>105</v>
      </c>
      <c r="E381" s="86"/>
      <c r="F381" s="92"/>
      <c r="G381" s="88">
        <f t="shared" si="28"/>
        <v>0</v>
      </c>
    </row>
    <row r="382" spans="2:7" s="58" customFormat="1" ht="15.75">
      <c r="B382" s="83" t="s">
        <v>87</v>
      </c>
      <c r="C382" s="84" t="s">
        <v>121</v>
      </c>
      <c r="D382" s="85" t="s">
        <v>105</v>
      </c>
      <c r="E382" s="86"/>
      <c r="F382" s="92"/>
      <c r="G382" s="88">
        <f t="shared" si="28"/>
        <v>0</v>
      </c>
    </row>
    <row r="383" spans="2:7" s="58" customFormat="1" ht="15.75">
      <c r="B383" s="83" t="s">
        <v>88</v>
      </c>
      <c r="C383" s="84" t="s">
        <v>120</v>
      </c>
      <c r="D383" s="85" t="s">
        <v>105</v>
      </c>
      <c r="E383" s="86"/>
      <c r="F383" s="92"/>
      <c r="G383" s="88">
        <f t="shared" si="28"/>
        <v>0</v>
      </c>
    </row>
    <row r="384" spans="2:7" s="58" customFormat="1" ht="15.75">
      <c r="B384" s="83" t="s">
        <v>89</v>
      </c>
      <c r="C384" s="84" t="s">
        <v>80</v>
      </c>
      <c r="D384" s="85" t="s">
        <v>105</v>
      </c>
      <c r="E384" s="86"/>
      <c r="F384" s="92"/>
      <c r="G384" s="88">
        <f t="shared" si="28"/>
        <v>0</v>
      </c>
    </row>
    <row r="385" spans="2:7" s="58" customFormat="1" ht="15.75">
      <c r="B385" s="83" t="s">
        <v>90</v>
      </c>
      <c r="C385" s="84" t="s">
        <v>132</v>
      </c>
      <c r="D385" s="85" t="s">
        <v>105</v>
      </c>
      <c r="E385" s="86"/>
      <c r="F385" s="92"/>
      <c r="G385" s="88">
        <f t="shared" si="28"/>
        <v>0</v>
      </c>
    </row>
    <row r="386" spans="2:7" s="40" customFormat="1" ht="15.75">
      <c r="B386" s="83"/>
      <c r="C386" s="135"/>
      <c r="D386" s="85"/>
      <c r="E386" s="86"/>
      <c r="F386" s="92"/>
      <c r="G386" s="88"/>
    </row>
    <row r="387" spans="2:7" s="40" customFormat="1" ht="15.75">
      <c r="B387" s="138">
        <v>3</v>
      </c>
      <c r="C387" s="139" t="s">
        <v>93</v>
      </c>
      <c r="D387" s="140"/>
      <c r="E387" s="141"/>
      <c r="F387" s="142"/>
      <c r="G387" s="143"/>
    </row>
    <row r="388" spans="2:7" s="40" customFormat="1" ht="15.75">
      <c r="B388" s="90" t="s">
        <v>7</v>
      </c>
      <c r="C388" s="91" t="s">
        <v>94</v>
      </c>
      <c r="D388" s="85"/>
      <c r="E388" s="86"/>
      <c r="F388" s="92"/>
      <c r="G388" s="88"/>
    </row>
    <row r="389" spans="2:7" s="46" customFormat="1" ht="15.75">
      <c r="B389" s="83" t="s">
        <v>23</v>
      </c>
      <c r="C389" s="84" t="s">
        <v>81</v>
      </c>
      <c r="D389" s="85" t="s">
        <v>105</v>
      </c>
      <c r="E389" s="86"/>
      <c r="F389" s="92"/>
      <c r="G389" s="88">
        <f t="shared" ref="G389:G393" si="29">E389*F389</f>
        <v>0</v>
      </c>
    </row>
    <row r="390" spans="2:7" s="40" customFormat="1" ht="15.75">
      <c r="B390" s="83" t="s">
        <v>24</v>
      </c>
      <c r="C390" s="84" t="s">
        <v>82</v>
      </c>
      <c r="D390" s="85" t="s">
        <v>105</v>
      </c>
      <c r="E390" s="86"/>
      <c r="F390" s="92"/>
      <c r="G390" s="88">
        <f t="shared" si="29"/>
        <v>0</v>
      </c>
    </row>
    <row r="391" spans="2:7" s="40" customFormat="1" ht="15.75">
      <c r="B391" s="83" t="s">
        <v>95</v>
      </c>
      <c r="C391" s="84" t="s">
        <v>83</v>
      </c>
      <c r="D391" s="85" t="s">
        <v>105</v>
      </c>
      <c r="E391" s="86"/>
      <c r="F391" s="92"/>
      <c r="G391" s="88">
        <f t="shared" si="29"/>
        <v>0</v>
      </c>
    </row>
    <row r="392" spans="2:7" s="40" customFormat="1" ht="15.75">
      <c r="B392" s="83" t="s">
        <v>96</v>
      </c>
      <c r="C392" s="84" t="s">
        <v>189</v>
      </c>
      <c r="D392" s="85" t="s">
        <v>105</v>
      </c>
      <c r="E392" s="86"/>
      <c r="F392" s="92"/>
      <c r="G392" s="88">
        <f t="shared" si="29"/>
        <v>0</v>
      </c>
    </row>
    <row r="393" spans="2:7" s="40" customFormat="1" ht="15.75">
      <c r="B393" s="83" t="s">
        <v>188</v>
      </c>
      <c r="C393" s="84" t="s">
        <v>211</v>
      </c>
      <c r="D393" s="85" t="s">
        <v>105</v>
      </c>
      <c r="E393" s="86"/>
      <c r="F393" s="92"/>
      <c r="G393" s="88">
        <f t="shared" si="29"/>
        <v>0</v>
      </c>
    </row>
    <row r="394" spans="2:7" s="40" customFormat="1" ht="15.75">
      <c r="B394" s="83"/>
      <c r="C394" s="93"/>
      <c r="D394" s="85"/>
      <c r="E394" s="86"/>
      <c r="F394" s="92"/>
      <c r="G394" s="88"/>
    </row>
    <row r="395" spans="2:7" s="40" customFormat="1" ht="15.75">
      <c r="B395" s="138">
        <v>4</v>
      </c>
      <c r="C395" s="144" t="s">
        <v>25</v>
      </c>
      <c r="D395" s="140"/>
      <c r="E395" s="141"/>
      <c r="F395" s="142"/>
      <c r="G395" s="143"/>
    </row>
    <row r="396" spans="2:7" s="40" customFormat="1" ht="15.75">
      <c r="B396" s="83" t="s">
        <v>8</v>
      </c>
      <c r="C396" s="84" t="s">
        <v>97</v>
      </c>
      <c r="D396" s="85" t="s">
        <v>105</v>
      </c>
      <c r="E396" s="86"/>
      <c r="F396" s="92"/>
      <c r="G396" s="88">
        <f t="shared" ref="G396:G398" si="30">E396*F396</f>
        <v>0</v>
      </c>
    </row>
    <row r="397" spans="2:7" s="40" customFormat="1" ht="15.75">
      <c r="B397" s="83" t="s">
        <v>9</v>
      </c>
      <c r="C397" s="84" t="s">
        <v>99</v>
      </c>
      <c r="D397" s="85" t="s">
        <v>105</v>
      </c>
      <c r="E397" s="86"/>
      <c r="F397" s="92"/>
      <c r="G397" s="88">
        <f t="shared" si="30"/>
        <v>0</v>
      </c>
    </row>
    <row r="398" spans="2:7" s="40" customFormat="1" ht="15.75">
      <c r="B398" s="83" t="s">
        <v>98</v>
      </c>
      <c r="C398" s="84" t="s">
        <v>100</v>
      </c>
      <c r="D398" s="85" t="s">
        <v>105</v>
      </c>
      <c r="E398" s="86"/>
      <c r="F398" s="92"/>
      <c r="G398" s="88">
        <f t="shared" si="30"/>
        <v>0</v>
      </c>
    </row>
    <row r="399" spans="2:7" s="40" customFormat="1" ht="15.75">
      <c r="B399" s="83"/>
      <c r="C399" s="84"/>
      <c r="D399" s="85"/>
      <c r="E399" s="86"/>
      <c r="F399" s="92"/>
      <c r="G399" s="88"/>
    </row>
    <row r="400" spans="2:7" s="40" customFormat="1" ht="15.75">
      <c r="B400" s="138">
        <v>5</v>
      </c>
      <c r="C400" s="139" t="s">
        <v>26</v>
      </c>
      <c r="D400" s="140"/>
      <c r="E400" s="141"/>
      <c r="F400" s="142"/>
      <c r="G400" s="143"/>
    </row>
    <row r="401" spans="2:7" s="40" customFormat="1" ht="15.75">
      <c r="B401" s="83" t="s">
        <v>11</v>
      </c>
      <c r="C401" s="84" t="s">
        <v>10</v>
      </c>
      <c r="D401" s="85" t="s">
        <v>105</v>
      </c>
      <c r="E401" s="86"/>
      <c r="F401" s="92"/>
      <c r="G401" s="88">
        <f t="shared" ref="G401:G403" si="31">E401*F401</f>
        <v>0</v>
      </c>
    </row>
    <row r="402" spans="2:7" s="40" customFormat="1" ht="15.75">
      <c r="B402" s="83" t="s">
        <v>27</v>
      </c>
      <c r="C402" s="84" t="s">
        <v>180</v>
      </c>
      <c r="D402" s="85" t="s">
        <v>105</v>
      </c>
      <c r="E402" s="86"/>
      <c r="F402" s="92"/>
      <c r="G402" s="88">
        <f t="shared" si="31"/>
        <v>0</v>
      </c>
    </row>
    <row r="403" spans="2:7" s="40" customFormat="1" ht="15.75">
      <c r="B403" s="83" t="s">
        <v>92</v>
      </c>
      <c r="C403" s="84" t="s">
        <v>181</v>
      </c>
      <c r="D403" s="85" t="s">
        <v>105</v>
      </c>
      <c r="E403" s="86"/>
      <c r="F403" s="92"/>
      <c r="G403" s="88">
        <f t="shared" si="31"/>
        <v>0</v>
      </c>
    </row>
    <row r="404" spans="2:7" s="40" customFormat="1" ht="16.5" thickBot="1">
      <c r="B404" s="94"/>
      <c r="C404" s="95"/>
      <c r="D404" s="96"/>
      <c r="E404" s="97"/>
      <c r="F404" s="98"/>
      <c r="G404" s="99"/>
    </row>
    <row r="405" spans="2:7" s="62" customFormat="1" ht="16.5" thickBot="1">
      <c r="B405" s="125"/>
      <c r="C405" s="126" t="str">
        <f>CONCATENATE("SUB TOTAL PRECIO ",C367)</f>
        <v>SUB TOTAL PRECIO ESTACIÓN EL LLANO</v>
      </c>
      <c r="D405" s="310"/>
      <c r="E405" s="311"/>
      <c r="F405" s="311"/>
      <c r="G405" s="127">
        <f>SUM(G370:G404)</f>
        <v>0</v>
      </c>
    </row>
    <row r="406" spans="2:7" s="17" customFormat="1" ht="73.5" customHeight="1">
      <c r="B406" s="34" t="s">
        <v>236</v>
      </c>
      <c r="C406" s="34"/>
      <c r="D406" s="16"/>
      <c r="E406" s="16"/>
      <c r="F406" s="16"/>
      <c r="G406" s="16"/>
    </row>
    <row r="407" spans="2:7" s="17" customFormat="1" ht="20.25" customHeight="1">
      <c r="B407" s="33" t="s">
        <v>233</v>
      </c>
      <c r="C407" s="33"/>
      <c r="D407" s="16"/>
      <c r="E407" s="16"/>
      <c r="F407" s="16"/>
      <c r="G407" s="16"/>
    </row>
    <row r="408" spans="2:7" s="17" customFormat="1" ht="20.25" customHeight="1">
      <c r="B408" s="33" t="s">
        <v>234</v>
      </c>
      <c r="C408" s="33"/>
      <c r="D408" s="16"/>
      <c r="E408" s="16"/>
      <c r="F408" s="16"/>
      <c r="G408" s="16"/>
    </row>
    <row r="409" spans="2:7" s="17" customFormat="1" ht="20.25" customHeight="1">
      <c r="B409" s="33" t="s">
        <v>235</v>
      </c>
      <c r="C409" s="33"/>
      <c r="D409" s="16"/>
      <c r="E409" s="16"/>
      <c r="F409" s="16"/>
      <c r="G409" s="16"/>
    </row>
    <row r="410" spans="2:7" ht="15">
      <c r="B410" s="27"/>
      <c r="C410" s="160"/>
      <c r="D410" s="27"/>
      <c r="E410" s="104"/>
      <c r="F410" s="104"/>
      <c r="G410" s="104"/>
    </row>
    <row r="411" spans="2:7" ht="15">
      <c r="B411" s="27"/>
      <c r="C411" s="160"/>
      <c r="D411" s="27"/>
      <c r="E411" s="104"/>
      <c r="F411" s="104"/>
      <c r="G411" s="104"/>
    </row>
    <row r="412" spans="2:7" ht="15.75" thickBot="1">
      <c r="B412" s="102"/>
      <c r="C412" s="163" t="s">
        <v>156</v>
      </c>
      <c r="D412" s="162"/>
      <c r="E412" s="102"/>
      <c r="F412" s="137"/>
      <c r="G412" s="137"/>
    </row>
    <row r="413" spans="2:7" s="46" customFormat="1" ht="21.75" customHeight="1" thickBot="1">
      <c r="B413" s="107" t="s">
        <v>0</v>
      </c>
      <c r="C413" s="316" t="s">
        <v>1</v>
      </c>
      <c r="D413" s="318" t="s">
        <v>2</v>
      </c>
      <c r="E413" s="304" t="s">
        <v>110</v>
      </c>
      <c r="F413" s="305"/>
      <c r="G413" s="306"/>
    </row>
    <row r="414" spans="2:7" s="46" customFormat="1" ht="16.5" thickBot="1">
      <c r="B414" s="108" t="s">
        <v>54</v>
      </c>
      <c r="C414" s="317"/>
      <c r="D414" s="319"/>
      <c r="E414" s="109" t="s">
        <v>106</v>
      </c>
      <c r="F414" s="110" t="s">
        <v>108</v>
      </c>
      <c r="G414" s="111" t="s">
        <v>109</v>
      </c>
    </row>
    <row r="415" spans="2:7" s="46" customFormat="1" ht="15.75">
      <c r="B415" s="128">
        <v>1</v>
      </c>
      <c r="C415" s="129" t="s">
        <v>19</v>
      </c>
      <c r="D415" s="130"/>
      <c r="E415" s="131"/>
      <c r="F415" s="132"/>
      <c r="G415" s="133"/>
    </row>
    <row r="416" spans="2:7" s="46" customFormat="1" ht="15.75">
      <c r="B416" s="83" t="s">
        <v>20</v>
      </c>
      <c r="C416" s="84" t="s">
        <v>186</v>
      </c>
      <c r="D416" s="85" t="s">
        <v>105</v>
      </c>
      <c r="E416" s="86"/>
      <c r="F416" s="87"/>
      <c r="G416" s="88">
        <f>E416*F416</f>
        <v>0</v>
      </c>
    </row>
    <row r="417" spans="2:7" s="46" customFormat="1" ht="15.75">
      <c r="B417" s="83" t="s">
        <v>107</v>
      </c>
      <c r="C417" s="84" t="s">
        <v>187</v>
      </c>
      <c r="D417" s="85" t="s">
        <v>105</v>
      </c>
      <c r="E417" s="86"/>
      <c r="F417" s="87"/>
      <c r="G417" s="88">
        <f>E417*F417</f>
        <v>0</v>
      </c>
    </row>
    <row r="418" spans="2:7" s="46" customFormat="1" ht="15.75">
      <c r="B418" s="83" t="s">
        <v>111</v>
      </c>
      <c r="C418" s="89" t="s">
        <v>183</v>
      </c>
      <c r="D418" s="85" t="s">
        <v>105</v>
      </c>
      <c r="E418" s="86"/>
      <c r="F418" s="87"/>
      <c r="G418" s="88">
        <f>E418*F418</f>
        <v>0</v>
      </c>
    </row>
    <row r="419" spans="2:7" s="46" customFormat="1" ht="15.75" customHeight="1">
      <c r="B419" s="90"/>
      <c r="C419" s="134"/>
      <c r="D419" s="85"/>
      <c r="E419" s="86"/>
      <c r="F419" s="92"/>
      <c r="G419" s="88"/>
    </row>
    <row r="420" spans="2:7" s="46" customFormat="1" ht="15.75">
      <c r="B420" s="138">
        <v>2</v>
      </c>
      <c r="C420" s="139" t="s">
        <v>12</v>
      </c>
      <c r="D420" s="140"/>
      <c r="E420" s="141"/>
      <c r="F420" s="142"/>
      <c r="G420" s="143"/>
    </row>
    <row r="421" spans="2:7" s="29" customFormat="1" ht="15.75">
      <c r="B421" s="90" t="s">
        <v>5</v>
      </c>
      <c r="C421" s="91" t="s">
        <v>84</v>
      </c>
      <c r="D421" s="85"/>
      <c r="E421" s="86"/>
      <c r="F421" s="92"/>
      <c r="G421" s="88"/>
    </row>
    <row r="422" spans="2:7" s="40" customFormat="1" ht="15.75">
      <c r="B422" s="83" t="s">
        <v>21</v>
      </c>
      <c r="C422" s="84" t="s">
        <v>123</v>
      </c>
      <c r="D422" s="85" t="s">
        <v>105</v>
      </c>
      <c r="E422" s="86"/>
      <c r="F422" s="92"/>
      <c r="G422" s="88">
        <f t="shared" ref="G422:G430" si="32">E422*F422</f>
        <v>0</v>
      </c>
    </row>
    <row r="423" spans="2:7" s="40" customFormat="1" ht="15.75">
      <c r="B423" s="83" t="s">
        <v>22</v>
      </c>
      <c r="C423" s="84" t="s">
        <v>124</v>
      </c>
      <c r="D423" s="85" t="s">
        <v>105</v>
      </c>
      <c r="E423" s="86"/>
      <c r="F423" s="92"/>
      <c r="G423" s="88">
        <f t="shared" si="32"/>
        <v>0</v>
      </c>
    </row>
    <row r="424" spans="2:7" s="58" customFormat="1" ht="15.75">
      <c r="B424" s="83" t="s">
        <v>103</v>
      </c>
      <c r="C424" s="84" t="s">
        <v>77</v>
      </c>
      <c r="D424" s="85" t="s">
        <v>105</v>
      </c>
      <c r="E424" s="86"/>
      <c r="F424" s="92"/>
      <c r="G424" s="88">
        <f t="shared" si="32"/>
        <v>0</v>
      </c>
    </row>
    <row r="425" spans="2:7" s="58" customFormat="1" ht="15.75">
      <c r="B425" s="83" t="s">
        <v>85</v>
      </c>
      <c r="C425" s="84" t="s">
        <v>79</v>
      </c>
      <c r="D425" s="85" t="s">
        <v>105</v>
      </c>
      <c r="E425" s="86"/>
      <c r="F425" s="92"/>
      <c r="G425" s="88">
        <f t="shared" si="32"/>
        <v>0</v>
      </c>
    </row>
    <row r="426" spans="2:7" s="58" customFormat="1" ht="15.75">
      <c r="B426" s="83" t="s">
        <v>86</v>
      </c>
      <c r="C426" s="84" t="s">
        <v>78</v>
      </c>
      <c r="D426" s="85" t="s">
        <v>105</v>
      </c>
      <c r="E426" s="86"/>
      <c r="F426" s="92"/>
      <c r="G426" s="88">
        <f t="shared" si="32"/>
        <v>0</v>
      </c>
    </row>
    <row r="427" spans="2:7" s="58" customFormat="1" ht="15.75">
      <c r="B427" s="83" t="s">
        <v>87</v>
      </c>
      <c r="C427" s="84" t="s">
        <v>121</v>
      </c>
      <c r="D427" s="85" t="s">
        <v>105</v>
      </c>
      <c r="E427" s="86"/>
      <c r="F427" s="92"/>
      <c r="G427" s="88">
        <f t="shared" si="32"/>
        <v>0</v>
      </c>
    </row>
    <row r="428" spans="2:7" s="58" customFormat="1" ht="15.75">
      <c r="B428" s="83" t="s">
        <v>88</v>
      </c>
      <c r="C428" s="84" t="s">
        <v>120</v>
      </c>
      <c r="D428" s="85" t="s">
        <v>105</v>
      </c>
      <c r="E428" s="86"/>
      <c r="F428" s="92"/>
      <c r="G428" s="88">
        <f t="shared" si="32"/>
        <v>0</v>
      </c>
    </row>
    <row r="429" spans="2:7" s="58" customFormat="1" ht="15.75">
      <c r="B429" s="83" t="s">
        <v>89</v>
      </c>
      <c r="C429" s="84" t="s">
        <v>80</v>
      </c>
      <c r="D429" s="85" t="s">
        <v>105</v>
      </c>
      <c r="E429" s="86"/>
      <c r="F429" s="92"/>
      <c r="G429" s="88">
        <f t="shared" si="32"/>
        <v>0</v>
      </c>
    </row>
    <row r="430" spans="2:7" s="58" customFormat="1" ht="15.75">
      <c r="B430" s="83" t="s">
        <v>90</v>
      </c>
      <c r="C430" s="84" t="s">
        <v>132</v>
      </c>
      <c r="D430" s="85" t="s">
        <v>105</v>
      </c>
      <c r="E430" s="86"/>
      <c r="F430" s="92"/>
      <c r="G430" s="88">
        <f t="shared" si="32"/>
        <v>0</v>
      </c>
    </row>
    <row r="431" spans="2:7" s="40" customFormat="1" ht="15.75">
      <c r="B431" s="83"/>
      <c r="C431" s="135"/>
      <c r="D431" s="85"/>
      <c r="E431" s="86"/>
      <c r="F431" s="92"/>
      <c r="G431" s="88"/>
    </row>
    <row r="432" spans="2:7" s="40" customFormat="1" ht="15.75">
      <c r="B432" s="138">
        <v>3</v>
      </c>
      <c r="C432" s="139" t="s">
        <v>93</v>
      </c>
      <c r="D432" s="140"/>
      <c r="E432" s="141"/>
      <c r="F432" s="142"/>
      <c r="G432" s="143"/>
    </row>
    <row r="433" spans="2:7" s="40" customFormat="1" ht="15.75">
      <c r="B433" s="90" t="s">
        <v>7</v>
      </c>
      <c r="C433" s="91" t="s">
        <v>94</v>
      </c>
      <c r="D433" s="85"/>
      <c r="E433" s="86"/>
      <c r="F433" s="92"/>
      <c r="G433" s="88"/>
    </row>
    <row r="434" spans="2:7" s="46" customFormat="1" ht="15.75">
      <c r="B434" s="83" t="s">
        <v>23</v>
      </c>
      <c r="C434" s="84" t="s">
        <v>81</v>
      </c>
      <c r="D434" s="85" t="s">
        <v>105</v>
      </c>
      <c r="E434" s="86"/>
      <c r="F434" s="92"/>
      <c r="G434" s="88">
        <f t="shared" ref="G434:G438" si="33">E434*F434</f>
        <v>0</v>
      </c>
    </row>
    <row r="435" spans="2:7" s="40" customFormat="1" ht="15.75">
      <c r="B435" s="83" t="s">
        <v>24</v>
      </c>
      <c r="C435" s="84" t="s">
        <v>82</v>
      </c>
      <c r="D435" s="85" t="s">
        <v>105</v>
      </c>
      <c r="E435" s="86"/>
      <c r="F435" s="92"/>
      <c r="G435" s="88">
        <f t="shared" si="33"/>
        <v>0</v>
      </c>
    </row>
    <row r="436" spans="2:7" s="40" customFormat="1" ht="15.75">
      <c r="B436" s="83" t="s">
        <v>95</v>
      </c>
      <c r="C436" s="84" t="s">
        <v>83</v>
      </c>
      <c r="D436" s="85" t="s">
        <v>105</v>
      </c>
      <c r="E436" s="86"/>
      <c r="F436" s="92"/>
      <c r="G436" s="88">
        <f t="shared" si="33"/>
        <v>0</v>
      </c>
    </row>
    <row r="437" spans="2:7" s="40" customFormat="1" ht="15.75">
      <c r="B437" s="83" t="s">
        <v>96</v>
      </c>
      <c r="C437" s="84" t="s">
        <v>189</v>
      </c>
      <c r="D437" s="85" t="s">
        <v>105</v>
      </c>
      <c r="E437" s="86"/>
      <c r="F437" s="92"/>
      <c r="G437" s="88">
        <f t="shared" si="33"/>
        <v>0</v>
      </c>
    </row>
    <row r="438" spans="2:7" s="40" customFormat="1" ht="15.75">
      <c r="B438" s="83" t="s">
        <v>188</v>
      </c>
      <c r="C438" s="84" t="s">
        <v>211</v>
      </c>
      <c r="D438" s="85" t="s">
        <v>105</v>
      </c>
      <c r="E438" s="86"/>
      <c r="F438" s="92"/>
      <c r="G438" s="88">
        <f t="shared" si="33"/>
        <v>0</v>
      </c>
    </row>
    <row r="439" spans="2:7" s="40" customFormat="1" ht="15.75">
      <c r="B439" s="83"/>
      <c r="C439" s="93"/>
      <c r="D439" s="85"/>
      <c r="E439" s="86"/>
      <c r="F439" s="92"/>
      <c r="G439" s="88"/>
    </row>
    <row r="440" spans="2:7" s="40" customFormat="1" ht="15.75">
      <c r="B440" s="138">
        <v>4</v>
      </c>
      <c r="C440" s="144" t="s">
        <v>25</v>
      </c>
      <c r="D440" s="140"/>
      <c r="E440" s="141"/>
      <c r="F440" s="142"/>
      <c r="G440" s="143"/>
    </row>
    <row r="441" spans="2:7" s="40" customFormat="1" ht="15.75">
      <c r="B441" s="83" t="s">
        <v>8</v>
      </c>
      <c r="C441" s="84" t="s">
        <v>97</v>
      </c>
      <c r="D441" s="85" t="s">
        <v>105</v>
      </c>
      <c r="E441" s="86"/>
      <c r="F441" s="92"/>
      <c r="G441" s="88">
        <f t="shared" ref="G441:G443" si="34">E441*F441</f>
        <v>0</v>
      </c>
    </row>
    <row r="442" spans="2:7" s="40" customFormat="1" ht="15.75">
      <c r="B442" s="83" t="s">
        <v>9</v>
      </c>
      <c r="C442" s="84" t="s">
        <v>99</v>
      </c>
      <c r="D442" s="85" t="s">
        <v>105</v>
      </c>
      <c r="E442" s="86"/>
      <c r="F442" s="92"/>
      <c r="G442" s="88">
        <f t="shared" si="34"/>
        <v>0</v>
      </c>
    </row>
    <row r="443" spans="2:7" s="40" customFormat="1" ht="15.75">
      <c r="B443" s="83" t="s">
        <v>98</v>
      </c>
      <c r="C443" s="84" t="s">
        <v>100</v>
      </c>
      <c r="D443" s="85" t="s">
        <v>105</v>
      </c>
      <c r="E443" s="86"/>
      <c r="F443" s="92"/>
      <c r="G443" s="88">
        <f t="shared" si="34"/>
        <v>0</v>
      </c>
    </row>
    <row r="444" spans="2:7" s="40" customFormat="1" ht="15.75">
      <c r="B444" s="83"/>
      <c r="C444" s="84"/>
      <c r="D444" s="85"/>
      <c r="E444" s="86"/>
      <c r="F444" s="92"/>
      <c r="G444" s="88"/>
    </row>
    <row r="445" spans="2:7" s="40" customFormat="1" ht="15.75">
      <c r="B445" s="138">
        <v>5</v>
      </c>
      <c r="C445" s="139" t="s">
        <v>26</v>
      </c>
      <c r="D445" s="140"/>
      <c r="E445" s="141"/>
      <c r="F445" s="142"/>
      <c r="G445" s="143"/>
    </row>
    <row r="446" spans="2:7" s="40" customFormat="1" ht="15.75">
      <c r="B446" s="83" t="s">
        <v>11</v>
      </c>
      <c r="C446" s="84" t="s">
        <v>10</v>
      </c>
      <c r="D446" s="85" t="s">
        <v>105</v>
      </c>
      <c r="E446" s="86"/>
      <c r="F446" s="92"/>
      <c r="G446" s="88">
        <f t="shared" ref="G446:G448" si="35">E446*F446</f>
        <v>0</v>
      </c>
    </row>
    <row r="447" spans="2:7" s="40" customFormat="1" ht="15.75">
      <c r="B447" s="83" t="s">
        <v>27</v>
      </c>
      <c r="C447" s="84" t="s">
        <v>180</v>
      </c>
      <c r="D447" s="85" t="s">
        <v>105</v>
      </c>
      <c r="E447" s="86"/>
      <c r="F447" s="92"/>
      <c r="G447" s="88">
        <f t="shared" si="35"/>
        <v>0</v>
      </c>
    </row>
    <row r="448" spans="2:7" s="40" customFormat="1" ht="15.75">
      <c r="B448" s="83" t="s">
        <v>92</v>
      </c>
      <c r="C448" s="84" t="s">
        <v>181</v>
      </c>
      <c r="D448" s="85" t="s">
        <v>105</v>
      </c>
      <c r="E448" s="86"/>
      <c r="F448" s="92"/>
      <c r="G448" s="88">
        <f t="shared" si="35"/>
        <v>0</v>
      </c>
    </row>
    <row r="449" spans="2:7" s="40" customFormat="1" ht="16.5" thickBot="1">
      <c r="B449" s="94"/>
      <c r="C449" s="95"/>
      <c r="D449" s="96"/>
      <c r="E449" s="97"/>
      <c r="F449" s="98"/>
      <c r="G449" s="99"/>
    </row>
    <row r="450" spans="2:7" s="62" customFormat="1" ht="16.5" thickBot="1">
      <c r="B450" s="125"/>
      <c r="C450" s="126" t="str">
        <f>CONCATENATE("SUB TOTAL PRECIO ",C412)</f>
        <v>SUB TOTAL PRECIO ESTACIÓN SAN MIGUEL</v>
      </c>
      <c r="D450" s="310"/>
      <c r="E450" s="311"/>
      <c r="F450" s="311"/>
      <c r="G450" s="127">
        <f>SUM(G415:G449)</f>
        <v>0</v>
      </c>
    </row>
    <row r="451" spans="2:7" s="17" customFormat="1" ht="73.5" customHeight="1">
      <c r="B451" s="34" t="s">
        <v>236</v>
      </c>
      <c r="C451" s="34"/>
      <c r="D451" s="16"/>
      <c r="E451" s="16"/>
      <c r="F451" s="16"/>
      <c r="G451" s="16"/>
    </row>
    <row r="452" spans="2:7" s="17" customFormat="1" ht="20.25" customHeight="1">
      <c r="B452" s="33" t="s">
        <v>233</v>
      </c>
      <c r="C452" s="33"/>
      <c r="D452" s="16"/>
      <c r="E452" s="16"/>
      <c r="F452" s="16"/>
      <c r="G452" s="16"/>
    </row>
    <row r="453" spans="2:7" s="17" customFormat="1" ht="20.25" customHeight="1">
      <c r="B453" s="33" t="s">
        <v>234</v>
      </c>
      <c r="C453" s="33"/>
      <c r="D453" s="16"/>
      <c r="E453" s="16"/>
      <c r="F453" s="16"/>
      <c r="G453" s="16"/>
    </row>
    <row r="454" spans="2:7" s="17" customFormat="1" ht="20.25" customHeight="1">
      <c r="B454" s="33" t="s">
        <v>235</v>
      </c>
      <c r="C454" s="33"/>
      <c r="D454" s="16"/>
      <c r="E454" s="16"/>
      <c r="F454" s="16"/>
      <c r="G454" s="16"/>
    </row>
    <row r="455" spans="2:7" ht="15">
      <c r="B455" s="105"/>
      <c r="C455" s="161"/>
      <c r="D455" s="158"/>
      <c r="E455" s="105"/>
      <c r="F455" s="106"/>
      <c r="G455" s="106"/>
    </row>
    <row r="456" spans="2:7" ht="14.25">
      <c r="B456" s="343"/>
      <c r="C456" s="343"/>
      <c r="D456" s="158"/>
      <c r="E456" s="344"/>
      <c r="F456" s="344"/>
      <c r="G456" s="67"/>
    </row>
    <row r="457" spans="2:7" ht="15.75" thickBot="1">
      <c r="B457" s="102"/>
      <c r="C457" s="136" t="s">
        <v>160</v>
      </c>
      <c r="D457" s="162"/>
      <c r="E457" s="102"/>
      <c r="F457" s="137"/>
      <c r="G457" s="137"/>
    </row>
    <row r="458" spans="2:7" s="46" customFormat="1" ht="21.75" customHeight="1" thickBot="1">
      <c r="B458" s="107" t="s">
        <v>0</v>
      </c>
      <c r="C458" s="316" t="s">
        <v>1</v>
      </c>
      <c r="D458" s="318" t="s">
        <v>2</v>
      </c>
      <c r="E458" s="304" t="s">
        <v>110</v>
      </c>
      <c r="F458" s="305"/>
      <c r="G458" s="306"/>
    </row>
    <row r="459" spans="2:7" s="46" customFormat="1" ht="16.5" thickBot="1">
      <c r="B459" s="108" t="s">
        <v>53</v>
      </c>
      <c r="C459" s="317"/>
      <c r="D459" s="319"/>
      <c r="E459" s="109" t="s">
        <v>106</v>
      </c>
      <c r="F459" s="110" t="s">
        <v>108</v>
      </c>
      <c r="G459" s="111" t="s">
        <v>109</v>
      </c>
    </row>
    <row r="460" spans="2:7" s="46" customFormat="1" ht="15.75">
      <c r="B460" s="128">
        <v>1</v>
      </c>
      <c r="C460" s="129" t="s">
        <v>19</v>
      </c>
      <c r="D460" s="130"/>
      <c r="E460" s="131"/>
      <c r="F460" s="132"/>
      <c r="G460" s="133"/>
    </row>
    <row r="461" spans="2:7" s="46" customFormat="1" ht="15.75">
      <c r="B461" s="83" t="s">
        <v>20</v>
      </c>
      <c r="C461" s="84" t="s">
        <v>186</v>
      </c>
      <c r="D461" s="85" t="s">
        <v>105</v>
      </c>
      <c r="E461" s="86"/>
      <c r="F461" s="87"/>
      <c r="G461" s="88">
        <f>E461*F461</f>
        <v>0</v>
      </c>
    </row>
    <row r="462" spans="2:7" s="46" customFormat="1" ht="15.75">
      <c r="B462" s="83" t="s">
        <v>107</v>
      </c>
      <c r="C462" s="84" t="s">
        <v>187</v>
      </c>
      <c r="D462" s="85" t="s">
        <v>105</v>
      </c>
      <c r="E462" s="86"/>
      <c r="F462" s="87"/>
      <c r="G462" s="88">
        <f>E462*F462</f>
        <v>0</v>
      </c>
    </row>
    <row r="463" spans="2:7" s="46" customFormat="1" ht="15.75">
      <c r="B463" s="83" t="s">
        <v>111</v>
      </c>
      <c r="C463" s="89" t="s">
        <v>183</v>
      </c>
      <c r="D463" s="85" t="s">
        <v>105</v>
      </c>
      <c r="E463" s="86"/>
      <c r="F463" s="87"/>
      <c r="G463" s="88">
        <f>E463*F463</f>
        <v>0</v>
      </c>
    </row>
    <row r="464" spans="2:7" s="46" customFormat="1" ht="15.75" customHeight="1">
      <c r="B464" s="90"/>
      <c r="C464" s="134"/>
      <c r="D464" s="85"/>
      <c r="E464" s="86"/>
      <c r="F464" s="92"/>
      <c r="G464" s="88"/>
    </row>
    <row r="465" spans="2:7" s="46" customFormat="1" ht="15.75">
      <c r="B465" s="138">
        <v>2</v>
      </c>
      <c r="C465" s="139" t="s">
        <v>12</v>
      </c>
      <c r="D465" s="140"/>
      <c r="E465" s="141"/>
      <c r="F465" s="142"/>
      <c r="G465" s="143"/>
    </row>
    <row r="466" spans="2:7" s="29" customFormat="1" ht="15.75">
      <c r="B466" s="90" t="s">
        <v>5</v>
      </c>
      <c r="C466" s="91" t="s">
        <v>84</v>
      </c>
      <c r="D466" s="85"/>
      <c r="E466" s="86"/>
      <c r="F466" s="92"/>
      <c r="G466" s="88"/>
    </row>
    <row r="467" spans="2:7" s="40" customFormat="1" ht="15.75">
      <c r="B467" s="83" t="s">
        <v>21</v>
      </c>
      <c r="C467" s="84" t="s">
        <v>123</v>
      </c>
      <c r="D467" s="85" t="s">
        <v>105</v>
      </c>
      <c r="E467" s="86"/>
      <c r="F467" s="92"/>
      <c r="G467" s="88">
        <f t="shared" ref="G467:G475" si="36">E467*F467</f>
        <v>0</v>
      </c>
    </row>
    <row r="468" spans="2:7" s="40" customFormat="1" ht="15.75">
      <c r="B468" s="83" t="s">
        <v>22</v>
      </c>
      <c r="C468" s="84" t="s">
        <v>124</v>
      </c>
      <c r="D468" s="85" t="s">
        <v>105</v>
      </c>
      <c r="E468" s="86"/>
      <c r="F468" s="92"/>
      <c r="G468" s="88">
        <f t="shared" si="36"/>
        <v>0</v>
      </c>
    </row>
    <row r="469" spans="2:7" s="58" customFormat="1" ht="15.75">
      <c r="B469" s="83" t="s">
        <v>103</v>
      </c>
      <c r="C469" s="84" t="s">
        <v>77</v>
      </c>
      <c r="D469" s="85" t="s">
        <v>105</v>
      </c>
      <c r="E469" s="86"/>
      <c r="F469" s="92"/>
      <c r="G469" s="88">
        <f t="shared" si="36"/>
        <v>0</v>
      </c>
    </row>
    <row r="470" spans="2:7" s="58" customFormat="1" ht="15.75">
      <c r="B470" s="83" t="s">
        <v>85</v>
      </c>
      <c r="C470" s="84" t="s">
        <v>79</v>
      </c>
      <c r="D470" s="85" t="s">
        <v>105</v>
      </c>
      <c r="E470" s="86"/>
      <c r="F470" s="92"/>
      <c r="G470" s="88">
        <f t="shared" si="36"/>
        <v>0</v>
      </c>
    </row>
    <row r="471" spans="2:7" s="58" customFormat="1" ht="15.75">
      <c r="B471" s="83" t="s">
        <v>86</v>
      </c>
      <c r="C471" s="84" t="s">
        <v>78</v>
      </c>
      <c r="D471" s="85" t="s">
        <v>105</v>
      </c>
      <c r="E471" s="86"/>
      <c r="F471" s="92"/>
      <c r="G471" s="88">
        <f t="shared" si="36"/>
        <v>0</v>
      </c>
    </row>
    <row r="472" spans="2:7" s="58" customFormat="1" ht="15.75">
      <c r="B472" s="83" t="s">
        <v>87</v>
      </c>
      <c r="C472" s="84" t="s">
        <v>121</v>
      </c>
      <c r="D472" s="85" t="s">
        <v>105</v>
      </c>
      <c r="E472" s="86"/>
      <c r="F472" s="92"/>
      <c r="G472" s="88">
        <f t="shared" si="36"/>
        <v>0</v>
      </c>
    </row>
    <row r="473" spans="2:7" s="58" customFormat="1" ht="15.75">
      <c r="B473" s="83" t="s">
        <v>88</v>
      </c>
      <c r="C473" s="84" t="s">
        <v>120</v>
      </c>
      <c r="D473" s="85" t="s">
        <v>105</v>
      </c>
      <c r="E473" s="86"/>
      <c r="F473" s="92"/>
      <c r="G473" s="88">
        <f t="shared" si="36"/>
        <v>0</v>
      </c>
    </row>
    <row r="474" spans="2:7" s="58" customFormat="1" ht="15.75">
      <c r="B474" s="83" t="s">
        <v>89</v>
      </c>
      <c r="C474" s="84" t="s">
        <v>80</v>
      </c>
      <c r="D474" s="85" t="s">
        <v>105</v>
      </c>
      <c r="E474" s="86"/>
      <c r="F474" s="92"/>
      <c r="G474" s="88">
        <f t="shared" si="36"/>
        <v>0</v>
      </c>
    </row>
    <row r="475" spans="2:7" s="58" customFormat="1" ht="15.75">
      <c r="B475" s="83" t="s">
        <v>90</v>
      </c>
      <c r="C475" s="84" t="s">
        <v>132</v>
      </c>
      <c r="D475" s="85" t="s">
        <v>105</v>
      </c>
      <c r="E475" s="86"/>
      <c r="F475" s="92"/>
      <c r="G475" s="88">
        <f t="shared" si="36"/>
        <v>0</v>
      </c>
    </row>
    <row r="476" spans="2:7" s="40" customFormat="1" ht="15.75">
      <c r="B476" s="83"/>
      <c r="C476" s="135"/>
      <c r="D476" s="85"/>
      <c r="E476" s="86"/>
      <c r="F476" s="92"/>
      <c r="G476" s="88"/>
    </row>
    <row r="477" spans="2:7" s="40" customFormat="1" ht="15.75">
      <c r="B477" s="138">
        <v>3</v>
      </c>
      <c r="C477" s="139" t="s">
        <v>93</v>
      </c>
      <c r="D477" s="140"/>
      <c r="E477" s="141"/>
      <c r="F477" s="142"/>
      <c r="G477" s="143"/>
    </row>
    <row r="478" spans="2:7" s="40" customFormat="1" ht="15.75">
      <c r="B478" s="90" t="s">
        <v>7</v>
      </c>
      <c r="C478" s="91" t="s">
        <v>94</v>
      </c>
      <c r="D478" s="85"/>
      <c r="E478" s="86"/>
      <c r="F478" s="92"/>
      <c r="G478" s="88"/>
    </row>
    <row r="479" spans="2:7" s="46" customFormat="1" ht="15.75">
      <c r="B479" s="83" t="s">
        <v>23</v>
      </c>
      <c r="C479" s="84" t="s">
        <v>81</v>
      </c>
      <c r="D479" s="85" t="s">
        <v>105</v>
      </c>
      <c r="E479" s="86"/>
      <c r="F479" s="92"/>
      <c r="G479" s="88">
        <f t="shared" ref="G479:G483" si="37">E479*F479</f>
        <v>0</v>
      </c>
    </row>
    <row r="480" spans="2:7" s="40" customFormat="1" ht="15.75">
      <c r="B480" s="83" t="s">
        <v>24</v>
      </c>
      <c r="C480" s="84" t="s">
        <v>82</v>
      </c>
      <c r="D480" s="85" t="s">
        <v>105</v>
      </c>
      <c r="E480" s="86"/>
      <c r="F480" s="92"/>
      <c r="G480" s="88">
        <f t="shared" si="37"/>
        <v>0</v>
      </c>
    </row>
    <row r="481" spans="2:7" s="40" customFormat="1" ht="15.75">
      <c r="B481" s="83" t="s">
        <v>95</v>
      </c>
      <c r="C481" s="84" t="s">
        <v>83</v>
      </c>
      <c r="D481" s="85" t="s">
        <v>105</v>
      </c>
      <c r="E481" s="86"/>
      <c r="F481" s="92"/>
      <c r="G481" s="88">
        <f t="shared" si="37"/>
        <v>0</v>
      </c>
    </row>
    <row r="482" spans="2:7" s="40" customFormat="1" ht="15.75">
      <c r="B482" s="83" t="s">
        <v>96</v>
      </c>
      <c r="C482" s="84" t="s">
        <v>189</v>
      </c>
      <c r="D482" s="85" t="s">
        <v>105</v>
      </c>
      <c r="E482" s="86"/>
      <c r="F482" s="92"/>
      <c r="G482" s="88">
        <f t="shared" si="37"/>
        <v>0</v>
      </c>
    </row>
    <row r="483" spans="2:7" s="40" customFormat="1" ht="15.75">
      <c r="B483" s="83" t="s">
        <v>188</v>
      </c>
      <c r="C483" s="84" t="s">
        <v>211</v>
      </c>
      <c r="D483" s="85" t="s">
        <v>105</v>
      </c>
      <c r="E483" s="86"/>
      <c r="F483" s="92"/>
      <c r="G483" s="88">
        <f t="shared" si="37"/>
        <v>0</v>
      </c>
    </row>
    <row r="484" spans="2:7" s="40" customFormat="1" ht="15.75">
      <c r="B484" s="83"/>
      <c r="C484" s="93"/>
      <c r="D484" s="85"/>
      <c r="E484" s="86"/>
      <c r="F484" s="92"/>
      <c r="G484" s="88"/>
    </row>
    <row r="485" spans="2:7" s="40" customFormat="1" ht="15.75">
      <c r="B485" s="138">
        <v>4</v>
      </c>
      <c r="C485" s="144" t="s">
        <v>25</v>
      </c>
      <c r="D485" s="140"/>
      <c r="E485" s="141"/>
      <c r="F485" s="142"/>
      <c r="G485" s="143"/>
    </row>
    <row r="486" spans="2:7" s="40" customFormat="1" ht="15.75">
      <c r="B486" s="83" t="s">
        <v>8</v>
      </c>
      <c r="C486" s="84" t="s">
        <v>97</v>
      </c>
      <c r="D486" s="85" t="s">
        <v>105</v>
      </c>
      <c r="E486" s="86"/>
      <c r="F486" s="92"/>
      <c r="G486" s="88">
        <f t="shared" ref="G486:G488" si="38">E486*F486</f>
        <v>0</v>
      </c>
    </row>
    <row r="487" spans="2:7" s="40" customFormat="1" ht="15.75">
      <c r="B487" s="83" t="s">
        <v>9</v>
      </c>
      <c r="C487" s="84" t="s">
        <v>99</v>
      </c>
      <c r="D487" s="85" t="s">
        <v>105</v>
      </c>
      <c r="E487" s="86"/>
      <c r="F487" s="92"/>
      <c r="G487" s="88">
        <f t="shared" si="38"/>
        <v>0</v>
      </c>
    </row>
    <row r="488" spans="2:7" s="40" customFormat="1" ht="15.75">
      <c r="B488" s="83" t="s">
        <v>98</v>
      </c>
      <c r="C488" s="84" t="s">
        <v>100</v>
      </c>
      <c r="D488" s="85" t="s">
        <v>105</v>
      </c>
      <c r="E488" s="86"/>
      <c r="F488" s="92"/>
      <c r="G488" s="88">
        <f t="shared" si="38"/>
        <v>0</v>
      </c>
    </row>
    <row r="489" spans="2:7" s="40" customFormat="1" ht="15.75">
      <c r="B489" s="83"/>
      <c r="C489" s="84"/>
      <c r="D489" s="85"/>
      <c r="E489" s="86"/>
      <c r="F489" s="92"/>
      <c r="G489" s="88"/>
    </row>
    <row r="490" spans="2:7" s="40" customFormat="1" ht="15.75">
      <c r="B490" s="138">
        <v>5</v>
      </c>
      <c r="C490" s="139" t="s">
        <v>26</v>
      </c>
      <c r="D490" s="140"/>
      <c r="E490" s="141"/>
      <c r="F490" s="142"/>
      <c r="G490" s="143"/>
    </row>
    <row r="491" spans="2:7" s="40" customFormat="1" ht="15.75">
      <c r="B491" s="83" t="s">
        <v>11</v>
      </c>
      <c r="C491" s="84" t="s">
        <v>10</v>
      </c>
      <c r="D491" s="85" t="s">
        <v>105</v>
      </c>
      <c r="E491" s="86"/>
      <c r="F491" s="92"/>
      <c r="G491" s="88">
        <f t="shared" ref="G491:G493" si="39">E491*F491</f>
        <v>0</v>
      </c>
    </row>
    <row r="492" spans="2:7" s="40" customFormat="1" ht="15.75">
      <c r="B492" s="83" t="s">
        <v>27</v>
      </c>
      <c r="C492" s="84" t="s">
        <v>180</v>
      </c>
      <c r="D492" s="85" t="s">
        <v>105</v>
      </c>
      <c r="E492" s="86"/>
      <c r="F492" s="92"/>
      <c r="G492" s="88">
        <f t="shared" si="39"/>
        <v>0</v>
      </c>
    </row>
    <row r="493" spans="2:7" s="40" customFormat="1" ht="15.75">
      <c r="B493" s="83" t="s">
        <v>92</v>
      </c>
      <c r="C493" s="84" t="s">
        <v>181</v>
      </c>
      <c r="D493" s="85" t="s">
        <v>105</v>
      </c>
      <c r="E493" s="86"/>
      <c r="F493" s="92"/>
      <c r="G493" s="88">
        <f t="shared" si="39"/>
        <v>0</v>
      </c>
    </row>
    <row r="494" spans="2:7" s="40" customFormat="1" ht="16.5" thickBot="1">
      <c r="B494" s="94"/>
      <c r="C494" s="95"/>
      <c r="D494" s="96"/>
      <c r="E494" s="97"/>
      <c r="F494" s="98"/>
      <c r="G494" s="99"/>
    </row>
    <row r="495" spans="2:7" s="62" customFormat="1" ht="16.5" thickBot="1">
      <c r="B495" s="125"/>
      <c r="C495" s="126" t="str">
        <f>CONCATENATE("SUB TOTAL PRECIO ",C457)</f>
        <v>SUB TOTAL PRECIO ESTACIÓN LO VIAL</v>
      </c>
      <c r="D495" s="310"/>
      <c r="E495" s="311"/>
      <c r="F495" s="311"/>
      <c r="G495" s="127">
        <f>SUM(G460:G494)</f>
        <v>0</v>
      </c>
    </row>
    <row r="496" spans="2:7" s="17" customFormat="1" ht="73.5" customHeight="1">
      <c r="B496" s="34" t="s">
        <v>236</v>
      </c>
      <c r="C496" s="34"/>
      <c r="D496" s="16"/>
      <c r="E496" s="16"/>
      <c r="F496" s="16"/>
      <c r="G496" s="16"/>
    </row>
    <row r="497" spans="2:7" s="17" customFormat="1" ht="20.25" customHeight="1">
      <c r="B497" s="33" t="s">
        <v>233</v>
      </c>
      <c r="C497" s="33"/>
      <c r="D497" s="16"/>
      <c r="E497" s="16"/>
      <c r="F497" s="16"/>
      <c r="G497" s="16"/>
    </row>
    <row r="498" spans="2:7" s="17" customFormat="1" ht="20.25" customHeight="1">
      <c r="B498" s="33" t="s">
        <v>234</v>
      </c>
      <c r="C498" s="33"/>
      <c r="D498" s="16"/>
      <c r="E498" s="16"/>
      <c r="F498" s="16"/>
      <c r="G498" s="16"/>
    </row>
    <row r="499" spans="2:7" s="17" customFormat="1" ht="20.25" customHeight="1">
      <c r="B499" s="33" t="s">
        <v>235</v>
      </c>
      <c r="C499" s="33"/>
      <c r="D499" s="16"/>
      <c r="E499" s="16"/>
      <c r="F499" s="16"/>
      <c r="G499" s="16"/>
    </row>
    <row r="500" spans="2:7" ht="15">
      <c r="B500" s="27"/>
      <c r="C500" s="160"/>
      <c r="D500" s="27"/>
      <c r="E500" s="104"/>
      <c r="F500" s="104"/>
      <c r="G500" s="104"/>
    </row>
    <row r="501" spans="2:7" ht="15">
      <c r="B501" s="27"/>
      <c r="C501" s="160"/>
      <c r="D501" s="27"/>
      <c r="E501" s="104"/>
      <c r="F501" s="104"/>
      <c r="G501" s="104"/>
    </row>
    <row r="502" spans="2:7" ht="15.75" thickBot="1">
      <c r="B502" s="102"/>
      <c r="C502" s="136" t="s">
        <v>159</v>
      </c>
      <c r="D502" s="162"/>
      <c r="E502" s="102"/>
      <c r="F502" s="137"/>
      <c r="G502" s="137"/>
    </row>
    <row r="503" spans="2:7" s="46" customFormat="1" ht="21.75" customHeight="1" thickBot="1">
      <c r="B503" s="107" t="s">
        <v>0</v>
      </c>
      <c r="C503" s="316" t="s">
        <v>1</v>
      </c>
      <c r="D503" s="318" t="s">
        <v>2</v>
      </c>
      <c r="E503" s="304" t="s">
        <v>110</v>
      </c>
      <c r="F503" s="305"/>
      <c r="G503" s="306"/>
    </row>
    <row r="504" spans="2:7" s="46" customFormat="1" ht="16.5" thickBot="1">
      <c r="B504" s="108" t="s">
        <v>52</v>
      </c>
      <c r="C504" s="317"/>
      <c r="D504" s="319"/>
      <c r="E504" s="109" t="s">
        <v>106</v>
      </c>
      <c r="F504" s="110" t="s">
        <v>108</v>
      </c>
      <c r="G504" s="111" t="s">
        <v>109</v>
      </c>
    </row>
    <row r="505" spans="2:7" s="46" customFormat="1" ht="15.75">
      <c r="B505" s="128">
        <v>1</v>
      </c>
      <c r="C505" s="129" t="s">
        <v>19</v>
      </c>
      <c r="D505" s="130"/>
      <c r="E505" s="131"/>
      <c r="F505" s="132"/>
      <c r="G505" s="133"/>
    </row>
    <row r="506" spans="2:7" s="46" customFormat="1" ht="15.75">
      <c r="B506" s="83" t="s">
        <v>20</v>
      </c>
      <c r="C506" s="84" t="s">
        <v>186</v>
      </c>
      <c r="D506" s="85" t="s">
        <v>105</v>
      </c>
      <c r="E506" s="86"/>
      <c r="F506" s="87"/>
      <c r="G506" s="88">
        <f>E506*F506</f>
        <v>0</v>
      </c>
    </row>
    <row r="507" spans="2:7" s="46" customFormat="1" ht="15.75">
      <c r="B507" s="83" t="s">
        <v>107</v>
      </c>
      <c r="C507" s="84" t="s">
        <v>187</v>
      </c>
      <c r="D507" s="85" t="s">
        <v>105</v>
      </c>
      <c r="E507" s="86"/>
      <c r="F507" s="87"/>
      <c r="G507" s="88">
        <f>E507*F507</f>
        <v>0</v>
      </c>
    </row>
    <row r="508" spans="2:7" s="46" customFormat="1" ht="15.75">
      <c r="B508" s="83" t="s">
        <v>111</v>
      </c>
      <c r="C508" s="89" t="s">
        <v>183</v>
      </c>
      <c r="D508" s="85" t="s">
        <v>105</v>
      </c>
      <c r="E508" s="86"/>
      <c r="F508" s="87"/>
      <c r="G508" s="88">
        <f>E508*F508</f>
        <v>0</v>
      </c>
    </row>
    <row r="509" spans="2:7" s="46" customFormat="1" ht="15.75" customHeight="1">
      <c r="B509" s="90"/>
      <c r="C509" s="134"/>
      <c r="D509" s="85"/>
      <c r="E509" s="86"/>
      <c r="F509" s="92"/>
      <c r="G509" s="88"/>
    </row>
    <row r="510" spans="2:7" s="46" customFormat="1" ht="15.75">
      <c r="B510" s="138">
        <v>2</v>
      </c>
      <c r="C510" s="139" t="s">
        <v>12</v>
      </c>
      <c r="D510" s="140"/>
      <c r="E510" s="141"/>
      <c r="F510" s="142"/>
      <c r="G510" s="143"/>
    </row>
    <row r="511" spans="2:7" s="29" customFormat="1" ht="15.75">
      <c r="B511" s="90" t="s">
        <v>5</v>
      </c>
      <c r="C511" s="91" t="s">
        <v>84</v>
      </c>
      <c r="D511" s="85"/>
      <c r="E511" s="86"/>
      <c r="F511" s="92"/>
      <c r="G511" s="88"/>
    </row>
    <row r="512" spans="2:7" s="40" customFormat="1" ht="15.75">
      <c r="B512" s="83" t="s">
        <v>21</v>
      </c>
      <c r="C512" s="84" t="s">
        <v>123</v>
      </c>
      <c r="D512" s="85" t="s">
        <v>105</v>
      </c>
      <c r="E512" s="86"/>
      <c r="F512" s="92"/>
      <c r="G512" s="88">
        <f t="shared" ref="G512:G520" si="40">E512*F512</f>
        <v>0</v>
      </c>
    </row>
    <row r="513" spans="2:7" s="40" customFormat="1" ht="15.75">
      <c r="B513" s="83" t="s">
        <v>22</v>
      </c>
      <c r="C513" s="84" t="s">
        <v>124</v>
      </c>
      <c r="D513" s="85" t="s">
        <v>105</v>
      </c>
      <c r="E513" s="86"/>
      <c r="F513" s="92"/>
      <c r="G513" s="88">
        <f t="shared" si="40"/>
        <v>0</v>
      </c>
    </row>
    <row r="514" spans="2:7" s="58" customFormat="1" ht="15.75">
      <c r="B514" s="83" t="s">
        <v>103</v>
      </c>
      <c r="C514" s="84" t="s">
        <v>77</v>
      </c>
      <c r="D514" s="85" t="s">
        <v>105</v>
      </c>
      <c r="E514" s="86"/>
      <c r="F514" s="92"/>
      <c r="G514" s="88">
        <f t="shared" si="40"/>
        <v>0</v>
      </c>
    </row>
    <row r="515" spans="2:7" s="58" customFormat="1" ht="15.75">
      <c r="B515" s="83" t="s">
        <v>85</v>
      </c>
      <c r="C515" s="84" t="s">
        <v>79</v>
      </c>
      <c r="D515" s="85" t="s">
        <v>105</v>
      </c>
      <c r="E515" s="86"/>
      <c r="F515" s="92"/>
      <c r="G515" s="88">
        <f t="shared" si="40"/>
        <v>0</v>
      </c>
    </row>
    <row r="516" spans="2:7" s="58" customFormat="1" ht="15.75">
      <c r="B516" s="83" t="s">
        <v>86</v>
      </c>
      <c r="C516" s="84" t="s">
        <v>78</v>
      </c>
      <c r="D516" s="85" t="s">
        <v>105</v>
      </c>
      <c r="E516" s="86"/>
      <c r="F516" s="92"/>
      <c r="G516" s="88">
        <f t="shared" si="40"/>
        <v>0</v>
      </c>
    </row>
    <row r="517" spans="2:7" s="58" customFormat="1" ht="15.75">
      <c r="B517" s="83" t="s">
        <v>87</v>
      </c>
      <c r="C517" s="84" t="s">
        <v>121</v>
      </c>
      <c r="D517" s="85" t="s">
        <v>105</v>
      </c>
      <c r="E517" s="86"/>
      <c r="F517" s="92"/>
      <c r="G517" s="88">
        <f t="shared" si="40"/>
        <v>0</v>
      </c>
    </row>
    <row r="518" spans="2:7" s="58" customFormat="1" ht="15.75">
      <c r="B518" s="83" t="s">
        <v>88</v>
      </c>
      <c r="C518" s="84" t="s">
        <v>120</v>
      </c>
      <c r="D518" s="85" t="s">
        <v>105</v>
      </c>
      <c r="E518" s="86"/>
      <c r="F518" s="92"/>
      <c r="G518" s="88">
        <f t="shared" si="40"/>
        <v>0</v>
      </c>
    </row>
    <row r="519" spans="2:7" s="58" customFormat="1" ht="15.75">
      <c r="B519" s="83" t="s">
        <v>89</v>
      </c>
      <c r="C519" s="84" t="s">
        <v>80</v>
      </c>
      <c r="D519" s="85" t="s">
        <v>105</v>
      </c>
      <c r="E519" s="86"/>
      <c r="F519" s="92"/>
      <c r="G519" s="88">
        <f t="shared" si="40"/>
        <v>0</v>
      </c>
    </row>
    <row r="520" spans="2:7" s="58" customFormat="1" ht="15.75">
      <c r="B520" s="83" t="s">
        <v>90</v>
      </c>
      <c r="C520" s="84" t="s">
        <v>132</v>
      </c>
      <c r="D520" s="85" t="s">
        <v>105</v>
      </c>
      <c r="E520" s="86"/>
      <c r="F520" s="92"/>
      <c r="G520" s="88">
        <f t="shared" si="40"/>
        <v>0</v>
      </c>
    </row>
    <row r="521" spans="2:7" s="40" customFormat="1" ht="15.75">
      <c r="B521" s="83"/>
      <c r="C521" s="135"/>
      <c r="D521" s="85"/>
      <c r="E521" s="86"/>
      <c r="F521" s="92"/>
      <c r="G521" s="88"/>
    </row>
    <row r="522" spans="2:7" s="40" customFormat="1" ht="15.75">
      <c r="B522" s="138">
        <v>3</v>
      </c>
      <c r="C522" s="139" t="s">
        <v>93</v>
      </c>
      <c r="D522" s="140"/>
      <c r="E522" s="141"/>
      <c r="F522" s="142"/>
      <c r="G522" s="143"/>
    </row>
    <row r="523" spans="2:7" s="40" customFormat="1" ht="15.75">
      <c r="B523" s="90" t="s">
        <v>7</v>
      </c>
      <c r="C523" s="91" t="s">
        <v>94</v>
      </c>
      <c r="D523" s="85"/>
      <c r="E523" s="86"/>
      <c r="F523" s="92"/>
      <c r="G523" s="88"/>
    </row>
    <row r="524" spans="2:7" s="46" customFormat="1" ht="15.75">
      <c r="B524" s="83" t="s">
        <v>23</v>
      </c>
      <c r="C524" s="84" t="s">
        <v>81</v>
      </c>
      <c r="D524" s="85" t="s">
        <v>105</v>
      </c>
      <c r="E524" s="86"/>
      <c r="F524" s="92"/>
      <c r="G524" s="88">
        <f t="shared" ref="G524:G528" si="41">E524*F524</f>
        <v>0</v>
      </c>
    </row>
    <row r="525" spans="2:7" s="40" customFormat="1" ht="15.75">
      <c r="B525" s="83" t="s">
        <v>24</v>
      </c>
      <c r="C525" s="84" t="s">
        <v>82</v>
      </c>
      <c r="D525" s="85" t="s">
        <v>105</v>
      </c>
      <c r="E525" s="86"/>
      <c r="F525" s="92"/>
      <c r="G525" s="88">
        <f t="shared" si="41"/>
        <v>0</v>
      </c>
    </row>
    <row r="526" spans="2:7" s="40" customFormat="1" ht="15.75">
      <c r="B526" s="83" t="s">
        <v>95</v>
      </c>
      <c r="C526" s="84" t="s">
        <v>83</v>
      </c>
      <c r="D526" s="85" t="s">
        <v>105</v>
      </c>
      <c r="E526" s="86"/>
      <c r="F526" s="92"/>
      <c r="G526" s="88">
        <f t="shared" si="41"/>
        <v>0</v>
      </c>
    </row>
    <row r="527" spans="2:7" s="40" customFormat="1" ht="15.75">
      <c r="B527" s="83" t="s">
        <v>96</v>
      </c>
      <c r="C527" s="84" t="s">
        <v>189</v>
      </c>
      <c r="D527" s="85" t="s">
        <v>105</v>
      </c>
      <c r="E527" s="86"/>
      <c r="F527" s="92"/>
      <c r="G527" s="88">
        <f t="shared" si="41"/>
        <v>0</v>
      </c>
    </row>
    <row r="528" spans="2:7" s="40" customFormat="1" ht="15.75">
      <c r="B528" s="83" t="s">
        <v>188</v>
      </c>
      <c r="C528" s="84" t="s">
        <v>211</v>
      </c>
      <c r="D528" s="85" t="s">
        <v>105</v>
      </c>
      <c r="E528" s="86"/>
      <c r="F528" s="92"/>
      <c r="G528" s="88">
        <f t="shared" si="41"/>
        <v>0</v>
      </c>
    </row>
    <row r="529" spans="2:7" s="40" customFormat="1" ht="15.75">
      <c r="B529" s="83"/>
      <c r="C529" s="93"/>
      <c r="D529" s="85"/>
      <c r="E529" s="86"/>
      <c r="F529" s="92"/>
      <c r="G529" s="88"/>
    </row>
    <row r="530" spans="2:7" s="40" customFormat="1" ht="15.75">
      <c r="B530" s="138">
        <v>4</v>
      </c>
      <c r="C530" s="144" t="s">
        <v>25</v>
      </c>
      <c r="D530" s="140"/>
      <c r="E530" s="141"/>
      <c r="F530" s="142"/>
      <c r="G530" s="143"/>
    </row>
    <row r="531" spans="2:7" s="40" customFormat="1" ht="15.75">
      <c r="B531" s="83" t="s">
        <v>8</v>
      </c>
      <c r="C531" s="84" t="s">
        <v>97</v>
      </c>
      <c r="D531" s="85" t="s">
        <v>105</v>
      </c>
      <c r="E531" s="86"/>
      <c r="F531" s="92"/>
      <c r="G531" s="88">
        <f t="shared" ref="G531:G533" si="42">E531*F531</f>
        <v>0</v>
      </c>
    </row>
    <row r="532" spans="2:7" s="40" customFormat="1" ht="15.75">
      <c r="B532" s="83" t="s">
        <v>9</v>
      </c>
      <c r="C532" s="84" t="s">
        <v>99</v>
      </c>
      <c r="D532" s="85" t="s">
        <v>105</v>
      </c>
      <c r="E532" s="86"/>
      <c r="F532" s="92"/>
      <c r="G532" s="88">
        <f t="shared" si="42"/>
        <v>0</v>
      </c>
    </row>
    <row r="533" spans="2:7" s="40" customFormat="1" ht="15.75">
      <c r="B533" s="83" t="s">
        <v>98</v>
      </c>
      <c r="C533" s="84" t="s">
        <v>100</v>
      </c>
      <c r="D533" s="85" t="s">
        <v>105</v>
      </c>
      <c r="E533" s="86"/>
      <c r="F533" s="92"/>
      <c r="G533" s="88">
        <f t="shared" si="42"/>
        <v>0</v>
      </c>
    </row>
    <row r="534" spans="2:7" s="40" customFormat="1" ht="15.75">
      <c r="B534" s="83"/>
      <c r="C534" s="84"/>
      <c r="D534" s="85"/>
      <c r="E534" s="86"/>
      <c r="F534" s="92"/>
      <c r="G534" s="88"/>
    </row>
    <row r="535" spans="2:7" s="40" customFormat="1" ht="15.75">
      <c r="B535" s="138">
        <v>5</v>
      </c>
      <c r="C535" s="139" t="s">
        <v>26</v>
      </c>
      <c r="D535" s="140"/>
      <c r="E535" s="141"/>
      <c r="F535" s="142"/>
      <c r="G535" s="143"/>
    </row>
    <row r="536" spans="2:7" s="40" customFormat="1" ht="15.75">
      <c r="B536" s="83" t="s">
        <v>11</v>
      </c>
      <c r="C536" s="84" t="s">
        <v>10</v>
      </c>
      <c r="D536" s="85" t="s">
        <v>105</v>
      </c>
      <c r="E536" s="86"/>
      <c r="F536" s="92"/>
      <c r="G536" s="88">
        <f t="shared" ref="G536:G538" si="43">E536*F536</f>
        <v>0</v>
      </c>
    </row>
    <row r="537" spans="2:7" s="40" customFormat="1" ht="15.75">
      <c r="B537" s="83" t="s">
        <v>27</v>
      </c>
      <c r="C537" s="84" t="s">
        <v>180</v>
      </c>
      <c r="D537" s="85" t="s">
        <v>105</v>
      </c>
      <c r="E537" s="86"/>
      <c r="F537" s="92"/>
      <c r="G537" s="88">
        <f t="shared" si="43"/>
        <v>0</v>
      </c>
    </row>
    <row r="538" spans="2:7" s="40" customFormat="1" ht="15.75">
      <c r="B538" s="83" t="s">
        <v>92</v>
      </c>
      <c r="C538" s="84" t="s">
        <v>181</v>
      </c>
      <c r="D538" s="85" t="s">
        <v>105</v>
      </c>
      <c r="E538" s="86"/>
      <c r="F538" s="92"/>
      <c r="G538" s="88">
        <f t="shared" si="43"/>
        <v>0</v>
      </c>
    </row>
    <row r="539" spans="2:7" s="40" customFormat="1" ht="16.5" thickBot="1">
      <c r="B539" s="94"/>
      <c r="C539" s="95"/>
      <c r="D539" s="96"/>
      <c r="E539" s="97"/>
      <c r="F539" s="98"/>
      <c r="G539" s="99"/>
    </row>
    <row r="540" spans="2:7" s="62" customFormat="1" ht="16.5" thickBot="1">
      <c r="B540" s="125"/>
      <c r="C540" s="126" t="str">
        <f>CONCATENATE("SUB TOTAL PRECIO ",C502)</f>
        <v>SUB TOTAL PRECIO ESTACIÓN DEPARTAMENTAL</v>
      </c>
      <c r="D540" s="310"/>
      <c r="E540" s="311"/>
      <c r="F540" s="311"/>
      <c r="G540" s="127">
        <f>SUM(G505:G539)</f>
        <v>0</v>
      </c>
    </row>
    <row r="541" spans="2:7" s="17" customFormat="1" ht="73.5" customHeight="1">
      <c r="B541" s="34" t="s">
        <v>236</v>
      </c>
      <c r="C541" s="34"/>
      <c r="D541" s="16"/>
      <c r="E541" s="16"/>
      <c r="F541" s="16"/>
      <c r="G541" s="16"/>
    </row>
    <row r="542" spans="2:7" s="17" customFormat="1" ht="20.25" customHeight="1">
      <c r="B542" s="33" t="s">
        <v>233</v>
      </c>
      <c r="C542" s="33"/>
      <c r="D542" s="16"/>
      <c r="E542" s="16"/>
      <c r="F542" s="16"/>
      <c r="G542" s="16"/>
    </row>
    <row r="543" spans="2:7" s="17" customFormat="1" ht="20.25" customHeight="1">
      <c r="B543" s="33" t="s">
        <v>234</v>
      </c>
      <c r="C543" s="33"/>
      <c r="D543" s="16"/>
      <c r="E543" s="16"/>
      <c r="F543" s="16"/>
      <c r="G543" s="16"/>
    </row>
    <row r="544" spans="2:7" s="17" customFormat="1" ht="20.25" customHeight="1">
      <c r="B544" s="33" t="s">
        <v>235</v>
      </c>
      <c r="C544" s="33"/>
      <c r="D544" s="16"/>
      <c r="E544" s="16"/>
      <c r="F544" s="16"/>
      <c r="G544" s="16"/>
    </row>
    <row r="545" spans="2:7" ht="15">
      <c r="B545" s="105"/>
      <c r="C545" s="161"/>
      <c r="D545" s="158"/>
      <c r="E545" s="105"/>
      <c r="F545" s="106"/>
      <c r="G545" s="106"/>
    </row>
    <row r="546" spans="2:7" ht="14.25">
      <c r="B546" s="343"/>
      <c r="C546" s="343"/>
      <c r="D546" s="158"/>
      <c r="E546" s="344"/>
      <c r="F546" s="344"/>
      <c r="G546" s="67"/>
    </row>
    <row r="547" spans="2:7" ht="15.75" thickBot="1">
      <c r="B547" s="102"/>
      <c r="C547" s="136" t="s">
        <v>158</v>
      </c>
      <c r="D547" s="162"/>
      <c r="E547" s="102"/>
      <c r="F547" s="137"/>
      <c r="G547" s="137"/>
    </row>
    <row r="548" spans="2:7" s="46" customFormat="1" ht="21.75" customHeight="1" thickBot="1">
      <c r="B548" s="107" t="s">
        <v>0</v>
      </c>
      <c r="C548" s="316" t="s">
        <v>1</v>
      </c>
      <c r="D548" s="318" t="s">
        <v>2</v>
      </c>
      <c r="E548" s="304" t="s">
        <v>110</v>
      </c>
      <c r="F548" s="305"/>
      <c r="G548" s="306"/>
    </row>
    <row r="549" spans="2:7" s="46" customFormat="1" ht="16.5" thickBot="1">
      <c r="B549" s="108" t="s">
        <v>51</v>
      </c>
      <c r="C549" s="317"/>
      <c r="D549" s="319"/>
      <c r="E549" s="109" t="s">
        <v>106</v>
      </c>
      <c r="F549" s="110" t="s">
        <v>108</v>
      </c>
      <c r="G549" s="111" t="s">
        <v>109</v>
      </c>
    </row>
    <row r="550" spans="2:7" s="46" customFormat="1" ht="15.75">
      <c r="B550" s="128">
        <v>1</v>
      </c>
      <c r="C550" s="129" t="s">
        <v>19</v>
      </c>
      <c r="D550" s="130"/>
      <c r="E550" s="131"/>
      <c r="F550" s="132"/>
      <c r="G550" s="133"/>
    </row>
    <row r="551" spans="2:7" s="46" customFormat="1" ht="15.75">
      <c r="B551" s="83" t="s">
        <v>20</v>
      </c>
      <c r="C551" s="84" t="s">
        <v>186</v>
      </c>
      <c r="D551" s="85" t="s">
        <v>105</v>
      </c>
      <c r="E551" s="86"/>
      <c r="F551" s="87"/>
      <c r="G551" s="88">
        <f>E551*F551</f>
        <v>0</v>
      </c>
    </row>
    <row r="552" spans="2:7" s="46" customFormat="1" ht="15.75">
      <c r="B552" s="83" t="s">
        <v>107</v>
      </c>
      <c r="C552" s="84" t="s">
        <v>187</v>
      </c>
      <c r="D552" s="85" t="s">
        <v>105</v>
      </c>
      <c r="E552" s="86"/>
      <c r="F552" s="87"/>
      <c r="G552" s="88">
        <f>E552*F552</f>
        <v>0</v>
      </c>
    </row>
    <row r="553" spans="2:7" s="46" customFormat="1" ht="15.75">
      <c r="B553" s="83" t="s">
        <v>111</v>
      </c>
      <c r="C553" s="89" t="s">
        <v>183</v>
      </c>
      <c r="D553" s="85" t="s">
        <v>105</v>
      </c>
      <c r="E553" s="86"/>
      <c r="F553" s="87"/>
      <c r="G553" s="88">
        <f>E553*F553</f>
        <v>0</v>
      </c>
    </row>
    <row r="554" spans="2:7" s="46" customFormat="1" ht="15.75" customHeight="1">
      <c r="B554" s="90"/>
      <c r="C554" s="134"/>
      <c r="D554" s="85"/>
      <c r="E554" s="86"/>
      <c r="F554" s="92"/>
      <c r="G554" s="88"/>
    </row>
    <row r="555" spans="2:7" s="46" customFormat="1" ht="15.75">
      <c r="B555" s="138">
        <v>2</v>
      </c>
      <c r="C555" s="139" t="s">
        <v>12</v>
      </c>
      <c r="D555" s="140"/>
      <c r="E555" s="141"/>
      <c r="F555" s="142"/>
      <c r="G555" s="143"/>
    </row>
    <row r="556" spans="2:7" s="29" customFormat="1" ht="15.75">
      <c r="B556" s="90" t="s">
        <v>5</v>
      </c>
      <c r="C556" s="91" t="s">
        <v>84</v>
      </c>
      <c r="D556" s="85"/>
      <c r="E556" s="86"/>
      <c r="F556" s="92"/>
      <c r="G556" s="88"/>
    </row>
    <row r="557" spans="2:7" s="40" customFormat="1" ht="15.75">
      <c r="B557" s="83" t="s">
        <v>21</v>
      </c>
      <c r="C557" s="84" t="s">
        <v>123</v>
      </c>
      <c r="D557" s="85" t="s">
        <v>105</v>
      </c>
      <c r="E557" s="86"/>
      <c r="F557" s="92"/>
      <c r="G557" s="88">
        <f t="shared" ref="G557:G565" si="44">E557*F557</f>
        <v>0</v>
      </c>
    </row>
    <row r="558" spans="2:7" s="40" customFormat="1" ht="15.75">
      <c r="B558" s="83" t="s">
        <v>22</v>
      </c>
      <c r="C558" s="84" t="s">
        <v>124</v>
      </c>
      <c r="D558" s="85" t="s">
        <v>105</v>
      </c>
      <c r="E558" s="86"/>
      <c r="F558" s="92"/>
      <c r="G558" s="88">
        <f t="shared" si="44"/>
        <v>0</v>
      </c>
    </row>
    <row r="559" spans="2:7" s="58" customFormat="1" ht="15.75">
      <c r="B559" s="83" t="s">
        <v>103</v>
      </c>
      <c r="C559" s="84" t="s">
        <v>77</v>
      </c>
      <c r="D559" s="85" t="s">
        <v>105</v>
      </c>
      <c r="E559" s="86"/>
      <c r="F559" s="92"/>
      <c r="G559" s="88">
        <f t="shared" si="44"/>
        <v>0</v>
      </c>
    </row>
    <row r="560" spans="2:7" s="58" customFormat="1" ht="15.75">
      <c r="B560" s="83" t="s">
        <v>85</v>
      </c>
      <c r="C560" s="84" t="s">
        <v>79</v>
      </c>
      <c r="D560" s="85" t="s">
        <v>105</v>
      </c>
      <c r="E560" s="86"/>
      <c r="F560" s="92"/>
      <c r="G560" s="88">
        <f t="shared" si="44"/>
        <v>0</v>
      </c>
    </row>
    <row r="561" spans="2:7" s="58" customFormat="1" ht="15.75">
      <c r="B561" s="83" t="s">
        <v>86</v>
      </c>
      <c r="C561" s="84" t="s">
        <v>78</v>
      </c>
      <c r="D561" s="85" t="s">
        <v>105</v>
      </c>
      <c r="E561" s="86"/>
      <c r="F561" s="92"/>
      <c r="G561" s="88">
        <f t="shared" si="44"/>
        <v>0</v>
      </c>
    </row>
    <row r="562" spans="2:7" s="58" customFormat="1" ht="15.75">
      <c r="B562" s="83" t="s">
        <v>87</v>
      </c>
      <c r="C562" s="84" t="s">
        <v>121</v>
      </c>
      <c r="D562" s="85" t="s">
        <v>105</v>
      </c>
      <c r="E562" s="86"/>
      <c r="F562" s="92"/>
      <c r="G562" s="88">
        <f t="shared" si="44"/>
        <v>0</v>
      </c>
    </row>
    <row r="563" spans="2:7" s="58" customFormat="1" ht="15.75">
      <c r="B563" s="83" t="s">
        <v>88</v>
      </c>
      <c r="C563" s="84" t="s">
        <v>120</v>
      </c>
      <c r="D563" s="85" t="s">
        <v>105</v>
      </c>
      <c r="E563" s="86"/>
      <c r="F563" s="92"/>
      <c r="G563" s="88">
        <f t="shared" si="44"/>
        <v>0</v>
      </c>
    </row>
    <row r="564" spans="2:7" s="58" customFormat="1" ht="15.75">
      <c r="B564" s="83" t="s">
        <v>89</v>
      </c>
      <c r="C564" s="84" t="s">
        <v>80</v>
      </c>
      <c r="D564" s="85" t="s">
        <v>105</v>
      </c>
      <c r="E564" s="86"/>
      <c r="F564" s="92"/>
      <c r="G564" s="88">
        <f t="shared" si="44"/>
        <v>0</v>
      </c>
    </row>
    <row r="565" spans="2:7" s="58" customFormat="1" ht="15.75">
      <c r="B565" s="83" t="s">
        <v>90</v>
      </c>
      <c r="C565" s="84" t="s">
        <v>132</v>
      </c>
      <c r="D565" s="85" t="s">
        <v>105</v>
      </c>
      <c r="E565" s="86"/>
      <c r="F565" s="92"/>
      <c r="G565" s="88">
        <f t="shared" si="44"/>
        <v>0</v>
      </c>
    </row>
    <row r="566" spans="2:7" s="40" customFormat="1" ht="15.75">
      <c r="B566" s="83"/>
      <c r="C566" s="135"/>
      <c r="D566" s="85"/>
      <c r="E566" s="86"/>
      <c r="F566" s="92"/>
      <c r="G566" s="88"/>
    </row>
    <row r="567" spans="2:7" s="40" customFormat="1" ht="15.75">
      <c r="B567" s="138">
        <v>3</v>
      </c>
      <c r="C567" s="139" t="s">
        <v>93</v>
      </c>
      <c r="D567" s="140"/>
      <c r="E567" s="141"/>
      <c r="F567" s="142"/>
      <c r="G567" s="143"/>
    </row>
    <row r="568" spans="2:7" s="40" customFormat="1" ht="15.75">
      <c r="B568" s="90" t="s">
        <v>7</v>
      </c>
      <c r="C568" s="91" t="s">
        <v>94</v>
      </c>
      <c r="D568" s="85"/>
      <c r="E568" s="86"/>
      <c r="F568" s="92"/>
      <c r="G568" s="88"/>
    </row>
    <row r="569" spans="2:7" s="46" customFormat="1" ht="15.75">
      <c r="B569" s="83" t="s">
        <v>23</v>
      </c>
      <c r="C569" s="84" t="s">
        <v>81</v>
      </c>
      <c r="D569" s="85" t="s">
        <v>105</v>
      </c>
      <c r="E569" s="86"/>
      <c r="F569" s="92"/>
      <c r="G569" s="88">
        <f t="shared" ref="G569:G573" si="45">E569*F569</f>
        <v>0</v>
      </c>
    </row>
    <row r="570" spans="2:7" s="40" customFormat="1" ht="15.75">
      <c r="B570" s="83" t="s">
        <v>24</v>
      </c>
      <c r="C570" s="84" t="s">
        <v>82</v>
      </c>
      <c r="D570" s="85" t="s">
        <v>105</v>
      </c>
      <c r="E570" s="86"/>
      <c r="F570" s="92"/>
      <c r="G570" s="88">
        <f t="shared" si="45"/>
        <v>0</v>
      </c>
    </row>
    <row r="571" spans="2:7" s="40" customFormat="1" ht="15.75">
      <c r="B571" s="83" t="s">
        <v>95</v>
      </c>
      <c r="C571" s="84" t="s">
        <v>83</v>
      </c>
      <c r="D571" s="85" t="s">
        <v>105</v>
      </c>
      <c r="E571" s="86"/>
      <c r="F571" s="92"/>
      <c r="G571" s="88">
        <f t="shared" si="45"/>
        <v>0</v>
      </c>
    </row>
    <row r="572" spans="2:7" s="40" customFormat="1" ht="15.75">
      <c r="B572" s="83" t="s">
        <v>96</v>
      </c>
      <c r="C572" s="84" t="s">
        <v>189</v>
      </c>
      <c r="D572" s="85" t="s">
        <v>105</v>
      </c>
      <c r="E572" s="86"/>
      <c r="F572" s="92"/>
      <c r="G572" s="88">
        <f t="shared" si="45"/>
        <v>0</v>
      </c>
    </row>
    <row r="573" spans="2:7" s="40" customFormat="1" ht="15.75">
      <c r="B573" s="83" t="s">
        <v>188</v>
      </c>
      <c r="C573" s="84" t="s">
        <v>211</v>
      </c>
      <c r="D573" s="85" t="s">
        <v>105</v>
      </c>
      <c r="E573" s="86"/>
      <c r="F573" s="92"/>
      <c r="G573" s="88">
        <f t="shared" si="45"/>
        <v>0</v>
      </c>
    </row>
    <row r="574" spans="2:7" s="40" customFormat="1" ht="15.75">
      <c r="B574" s="83"/>
      <c r="C574" s="93"/>
      <c r="D574" s="85"/>
      <c r="E574" s="86"/>
      <c r="F574" s="92"/>
      <c r="G574" s="88"/>
    </row>
    <row r="575" spans="2:7" s="40" customFormat="1" ht="15.75">
      <c r="B575" s="138">
        <v>4</v>
      </c>
      <c r="C575" s="144" t="s">
        <v>25</v>
      </c>
      <c r="D575" s="140"/>
      <c r="E575" s="141"/>
      <c r="F575" s="142"/>
      <c r="G575" s="143"/>
    </row>
    <row r="576" spans="2:7" s="40" customFormat="1" ht="15.75">
      <c r="B576" s="83" t="s">
        <v>8</v>
      </c>
      <c r="C576" s="84" t="s">
        <v>97</v>
      </c>
      <c r="D576" s="85" t="s">
        <v>105</v>
      </c>
      <c r="E576" s="86"/>
      <c r="F576" s="92"/>
      <c r="G576" s="88">
        <f t="shared" ref="G576:G578" si="46">E576*F576</f>
        <v>0</v>
      </c>
    </row>
    <row r="577" spans="2:7" s="40" customFormat="1" ht="15.75">
      <c r="B577" s="83" t="s">
        <v>9</v>
      </c>
      <c r="C577" s="84" t="s">
        <v>99</v>
      </c>
      <c r="D577" s="85" t="s">
        <v>105</v>
      </c>
      <c r="E577" s="86"/>
      <c r="F577" s="92"/>
      <c r="G577" s="88">
        <f t="shared" si="46"/>
        <v>0</v>
      </c>
    </row>
    <row r="578" spans="2:7" s="40" customFormat="1" ht="15.75">
      <c r="B578" s="83" t="s">
        <v>98</v>
      </c>
      <c r="C578" s="84" t="s">
        <v>100</v>
      </c>
      <c r="D578" s="85" t="s">
        <v>105</v>
      </c>
      <c r="E578" s="86"/>
      <c r="F578" s="92"/>
      <c r="G578" s="88">
        <f t="shared" si="46"/>
        <v>0</v>
      </c>
    </row>
    <row r="579" spans="2:7" s="40" customFormat="1" ht="15.75">
      <c r="B579" s="83"/>
      <c r="C579" s="84"/>
      <c r="D579" s="85"/>
      <c r="E579" s="86"/>
      <c r="F579" s="92"/>
      <c r="G579" s="88"/>
    </row>
    <row r="580" spans="2:7" s="40" customFormat="1" ht="15.75">
      <c r="B580" s="138">
        <v>5</v>
      </c>
      <c r="C580" s="139" t="s">
        <v>26</v>
      </c>
      <c r="D580" s="140"/>
      <c r="E580" s="141"/>
      <c r="F580" s="142"/>
      <c r="G580" s="143"/>
    </row>
    <row r="581" spans="2:7" s="40" customFormat="1" ht="15.75">
      <c r="B581" s="83" t="s">
        <v>11</v>
      </c>
      <c r="C581" s="84" t="s">
        <v>10</v>
      </c>
      <c r="D581" s="85" t="s">
        <v>105</v>
      </c>
      <c r="E581" s="86"/>
      <c r="F581" s="92"/>
      <c r="G581" s="88">
        <f t="shared" ref="G581:G583" si="47">E581*F581</f>
        <v>0</v>
      </c>
    </row>
    <row r="582" spans="2:7" s="40" customFormat="1" ht="15.75">
      <c r="B582" s="83" t="s">
        <v>27</v>
      </c>
      <c r="C582" s="84" t="s">
        <v>180</v>
      </c>
      <c r="D582" s="85" t="s">
        <v>105</v>
      </c>
      <c r="E582" s="86"/>
      <c r="F582" s="92"/>
      <c r="G582" s="88">
        <f t="shared" si="47"/>
        <v>0</v>
      </c>
    </row>
    <row r="583" spans="2:7" s="40" customFormat="1" ht="15.75">
      <c r="B583" s="83" t="s">
        <v>92</v>
      </c>
      <c r="C583" s="84" t="s">
        <v>181</v>
      </c>
      <c r="D583" s="85" t="s">
        <v>105</v>
      </c>
      <c r="E583" s="86"/>
      <c r="F583" s="92"/>
      <c r="G583" s="88">
        <f t="shared" si="47"/>
        <v>0</v>
      </c>
    </row>
    <row r="584" spans="2:7" s="40" customFormat="1" ht="16.5" thickBot="1">
      <c r="B584" s="94"/>
      <c r="C584" s="95"/>
      <c r="D584" s="96"/>
      <c r="E584" s="97"/>
      <c r="F584" s="98"/>
      <c r="G584" s="99"/>
    </row>
    <row r="585" spans="2:7" s="62" customFormat="1" ht="16.5" thickBot="1">
      <c r="B585" s="125"/>
      <c r="C585" s="126" t="str">
        <f>CONCATENATE("SUB TOTAL PRECIO ",C547)</f>
        <v>SUB TOTAL PRECIO ESTACIÓN CIUDAD DEL NIÑO</v>
      </c>
      <c r="D585" s="310"/>
      <c r="E585" s="311"/>
      <c r="F585" s="311"/>
      <c r="G585" s="127">
        <f>SUM(G550:G584)</f>
        <v>0</v>
      </c>
    </row>
    <row r="586" spans="2:7" s="17" customFormat="1" ht="73.5" customHeight="1">
      <c r="B586" s="34" t="s">
        <v>236</v>
      </c>
      <c r="C586" s="34"/>
      <c r="D586" s="16"/>
      <c r="E586" s="16"/>
      <c r="F586" s="16"/>
      <c r="G586" s="16"/>
    </row>
    <row r="587" spans="2:7" s="17" customFormat="1" ht="20.25" customHeight="1">
      <c r="B587" s="33" t="s">
        <v>233</v>
      </c>
      <c r="C587" s="33"/>
      <c r="D587" s="16"/>
      <c r="E587" s="16"/>
      <c r="F587" s="16"/>
      <c r="G587" s="16"/>
    </row>
    <row r="588" spans="2:7" s="17" customFormat="1" ht="20.25" customHeight="1">
      <c r="B588" s="33" t="s">
        <v>234</v>
      </c>
      <c r="C588" s="33"/>
      <c r="D588" s="16"/>
      <c r="E588" s="16"/>
      <c r="F588" s="16"/>
      <c r="G588" s="16"/>
    </row>
    <row r="589" spans="2:7" s="17" customFormat="1" ht="20.25" customHeight="1">
      <c r="B589" s="33" t="s">
        <v>235</v>
      </c>
      <c r="C589" s="33"/>
      <c r="D589" s="16"/>
      <c r="E589" s="16"/>
      <c r="F589" s="16"/>
      <c r="G589" s="16"/>
    </row>
    <row r="590" spans="2:7" ht="15">
      <c r="B590" s="27"/>
      <c r="C590" s="160"/>
      <c r="D590" s="27"/>
      <c r="E590" s="104"/>
      <c r="F590" s="104"/>
      <c r="G590" s="104"/>
    </row>
    <row r="591" spans="2:7" ht="15">
      <c r="B591" s="27"/>
      <c r="C591" s="160"/>
      <c r="D591" s="27"/>
      <c r="E591" s="104"/>
      <c r="F591" s="104"/>
      <c r="G591" s="104"/>
    </row>
    <row r="592" spans="2:7" ht="15.75" thickBot="1">
      <c r="B592" s="102"/>
      <c r="C592" s="136" t="s">
        <v>157</v>
      </c>
      <c r="D592" s="162"/>
      <c r="E592" s="102"/>
      <c r="F592" s="137"/>
      <c r="G592" s="137"/>
    </row>
    <row r="593" spans="2:7" s="46" customFormat="1" ht="21.75" customHeight="1" thickBot="1">
      <c r="B593" s="107" t="s">
        <v>0</v>
      </c>
      <c r="C593" s="316" t="s">
        <v>1</v>
      </c>
      <c r="D593" s="318" t="s">
        <v>2</v>
      </c>
      <c r="E593" s="304" t="s">
        <v>110</v>
      </c>
      <c r="F593" s="305"/>
      <c r="G593" s="306"/>
    </row>
    <row r="594" spans="2:7" s="46" customFormat="1" ht="16.5" thickBot="1">
      <c r="B594" s="108" t="s">
        <v>50</v>
      </c>
      <c r="C594" s="317"/>
      <c r="D594" s="319"/>
      <c r="E594" s="109" t="s">
        <v>106</v>
      </c>
      <c r="F594" s="110" t="s">
        <v>108</v>
      </c>
      <c r="G594" s="111" t="s">
        <v>109</v>
      </c>
    </row>
    <row r="595" spans="2:7" s="46" customFormat="1" ht="15.75">
      <c r="B595" s="128">
        <v>1</v>
      </c>
      <c r="C595" s="129" t="s">
        <v>19</v>
      </c>
      <c r="D595" s="130"/>
      <c r="E595" s="131"/>
      <c r="F595" s="132"/>
      <c r="G595" s="133"/>
    </row>
    <row r="596" spans="2:7" s="46" customFormat="1" ht="15.75">
      <c r="B596" s="83" t="s">
        <v>20</v>
      </c>
      <c r="C596" s="84" t="s">
        <v>186</v>
      </c>
      <c r="D596" s="85" t="s">
        <v>105</v>
      </c>
      <c r="E596" s="86"/>
      <c r="F596" s="87"/>
      <c r="G596" s="88">
        <f>E596*F596</f>
        <v>0</v>
      </c>
    </row>
    <row r="597" spans="2:7" s="46" customFormat="1" ht="15.75">
      <c r="B597" s="83" t="s">
        <v>107</v>
      </c>
      <c r="C597" s="84" t="s">
        <v>187</v>
      </c>
      <c r="D597" s="85" t="s">
        <v>105</v>
      </c>
      <c r="E597" s="86"/>
      <c r="F597" s="87"/>
      <c r="G597" s="88">
        <f>E597*F597</f>
        <v>0</v>
      </c>
    </row>
    <row r="598" spans="2:7" s="46" customFormat="1" ht="15.75">
      <c r="B598" s="83" t="s">
        <v>111</v>
      </c>
      <c r="C598" s="89" t="s">
        <v>183</v>
      </c>
      <c r="D598" s="85" t="s">
        <v>105</v>
      </c>
      <c r="E598" s="86"/>
      <c r="F598" s="87"/>
      <c r="G598" s="88">
        <f>E598*F598</f>
        <v>0</v>
      </c>
    </row>
    <row r="599" spans="2:7" s="46" customFormat="1" ht="15.75" customHeight="1">
      <c r="B599" s="90"/>
      <c r="C599" s="134"/>
      <c r="D599" s="85"/>
      <c r="E599" s="86"/>
      <c r="F599" s="92"/>
      <c r="G599" s="88"/>
    </row>
    <row r="600" spans="2:7" s="46" customFormat="1" ht="15.75">
      <c r="B600" s="138">
        <v>2</v>
      </c>
      <c r="C600" s="139" t="s">
        <v>12</v>
      </c>
      <c r="D600" s="140"/>
      <c r="E600" s="141"/>
      <c r="F600" s="142"/>
      <c r="G600" s="143"/>
    </row>
    <row r="601" spans="2:7" s="29" customFormat="1" ht="15.75">
      <c r="B601" s="90" t="s">
        <v>5</v>
      </c>
      <c r="C601" s="91" t="s">
        <v>84</v>
      </c>
      <c r="D601" s="85"/>
      <c r="E601" s="86"/>
      <c r="F601" s="92"/>
      <c r="G601" s="88"/>
    </row>
    <row r="602" spans="2:7" s="40" customFormat="1" ht="15.75">
      <c r="B602" s="83" t="s">
        <v>21</v>
      </c>
      <c r="C602" s="84" t="s">
        <v>123</v>
      </c>
      <c r="D602" s="85" t="s">
        <v>105</v>
      </c>
      <c r="E602" s="86"/>
      <c r="F602" s="92"/>
      <c r="G602" s="88">
        <f t="shared" ref="G602:G610" si="48">E602*F602</f>
        <v>0</v>
      </c>
    </row>
    <row r="603" spans="2:7" s="40" customFormat="1" ht="15.75">
      <c r="B603" s="83" t="s">
        <v>22</v>
      </c>
      <c r="C603" s="84" t="s">
        <v>124</v>
      </c>
      <c r="D603" s="85" t="s">
        <v>105</v>
      </c>
      <c r="E603" s="86"/>
      <c r="F603" s="92"/>
      <c r="G603" s="88">
        <f t="shared" si="48"/>
        <v>0</v>
      </c>
    </row>
    <row r="604" spans="2:7" s="58" customFormat="1" ht="15.75">
      <c r="B604" s="83" t="s">
        <v>103</v>
      </c>
      <c r="C604" s="84" t="s">
        <v>77</v>
      </c>
      <c r="D604" s="85" t="s">
        <v>105</v>
      </c>
      <c r="E604" s="86"/>
      <c r="F604" s="92"/>
      <c r="G604" s="88">
        <f t="shared" si="48"/>
        <v>0</v>
      </c>
    </row>
    <row r="605" spans="2:7" s="58" customFormat="1" ht="15.75">
      <c r="B605" s="83" t="s">
        <v>85</v>
      </c>
      <c r="C605" s="84" t="s">
        <v>79</v>
      </c>
      <c r="D605" s="85" t="s">
        <v>105</v>
      </c>
      <c r="E605" s="86"/>
      <c r="F605" s="92"/>
      <c r="G605" s="88">
        <f t="shared" si="48"/>
        <v>0</v>
      </c>
    </row>
    <row r="606" spans="2:7" s="58" customFormat="1" ht="15.75">
      <c r="B606" s="83" t="s">
        <v>86</v>
      </c>
      <c r="C606" s="84" t="s">
        <v>78</v>
      </c>
      <c r="D606" s="85" t="s">
        <v>105</v>
      </c>
      <c r="E606" s="86"/>
      <c r="F606" s="92"/>
      <c r="G606" s="88">
        <f t="shared" si="48"/>
        <v>0</v>
      </c>
    </row>
    <row r="607" spans="2:7" s="58" customFormat="1" ht="15.75">
      <c r="B607" s="83" t="s">
        <v>87</v>
      </c>
      <c r="C607" s="84" t="s">
        <v>121</v>
      </c>
      <c r="D607" s="85" t="s">
        <v>105</v>
      </c>
      <c r="E607" s="86"/>
      <c r="F607" s="92"/>
      <c r="G607" s="88">
        <f t="shared" si="48"/>
        <v>0</v>
      </c>
    </row>
    <row r="608" spans="2:7" s="58" customFormat="1" ht="15.75">
      <c r="B608" s="83" t="s">
        <v>88</v>
      </c>
      <c r="C608" s="84" t="s">
        <v>120</v>
      </c>
      <c r="D608" s="85" t="s">
        <v>105</v>
      </c>
      <c r="E608" s="86"/>
      <c r="F608" s="92"/>
      <c r="G608" s="88">
        <f t="shared" si="48"/>
        <v>0</v>
      </c>
    </row>
    <row r="609" spans="2:7" s="58" customFormat="1" ht="15.75">
      <c r="B609" s="83" t="s">
        <v>89</v>
      </c>
      <c r="C609" s="84" t="s">
        <v>80</v>
      </c>
      <c r="D609" s="85" t="s">
        <v>105</v>
      </c>
      <c r="E609" s="86"/>
      <c r="F609" s="92"/>
      <c r="G609" s="88">
        <f t="shared" si="48"/>
        <v>0</v>
      </c>
    </row>
    <row r="610" spans="2:7" s="58" customFormat="1" ht="15.75">
      <c r="B610" s="83" t="s">
        <v>90</v>
      </c>
      <c r="C610" s="84" t="s">
        <v>132</v>
      </c>
      <c r="D610" s="85" t="s">
        <v>105</v>
      </c>
      <c r="E610" s="86"/>
      <c r="F610" s="92"/>
      <c r="G610" s="88">
        <f t="shared" si="48"/>
        <v>0</v>
      </c>
    </row>
    <row r="611" spans="2:7" s="40" customFormat="1" ht="15.75">
      <c r="B611" s="83"/>
      <c r="C611" s="135"/>
      <c r="D611" s="85"/>
      <c r="E611" s="86"/>
      <c r="F611" s="92"/>
      <c r="G611" s="88"/>
    </row>
    <row r="612" spans="2:7" s="40" customFormat="1" ht="15.75">
      <c r="B612" s="138">
        <v>3</v>
      </c>
      <c r="C612" s="139" t="s">
        <v>93</v>
      </c>
      <c r="D612" s="140"/>
      <c r="E612" s="141"/>
      <c r="F612" s="142"/>
      <c r="G612" s="143"/>
    </row>
    <row r="613" spans="2:7" s="40" customFormat="1" ht="15.75">
      <c r="B613" s="90" t="s">
        <v>7</v>
      </c>
      <c r="C613" s="91" t="s">
        <v>94</v>
      </c>
      <c r="D613" s="85"/>
      <c r="E613" s="86"/>
      <c r="F613" s="92"/>
      <c r="G613" s="88"/>
    </row>
    <row r="614" spans="2:7" s="46" customFormat="1" ht="15.75">
      <c r="B614" s="83" t="s">
        <v>23</v>
      </c>
      <c r="C614" s="84" t="s">
        <v>81</v>
      </c>
      <c r="D614" s="85" t="s">
        <v>105</v>
      </c>
      <c r="E614" s="86"/>
      <c r="F614" s="92"/>
      <c r="G614" s="88">
        <f t="shared" ref="G614:G618" si="49">E614*F614</f>
        <v>0</v>
      </c>
    </row>
    <row r="615" spans="2:7" s="40" customFormat="1" ht="15.75">
      <c r="B615" s="83" t="s">
        <v>24</v>
      </c>
      <c r="C615" s="84" t="s">
        <v>82</v>
      </c>
      <c r="D615" s="85" t="s">
        <v>105</v>
      </c>
      <c r="E615" s="86"/>
      <c r="F615" s="92"/>
      <c r="G615" s="88">
        <f t="shared" si="49"/>
        <v>0</v>
      </c>
    </row>
    <row r="616" spans="2:7" s="40" customFormat="1" ht="15.75">
      <c r="B616" s="83" t="s">
        <v>95</v>
      </c>
      <c r="C616" s="84" t="s">
        <v>83</v>
      </c>
      <c r="D616" s="85" t="s">
        <v>105</v>
      </c>
      <c r="E616" s="86"/>
      <c r="F616" s="92"/>
      <c r="G616" s="88">
        <f t="shared" si="49"/>
        <v>0</v>
      </c>
    </row>
    <row r="617" spans="2:7" s="40" customFormat="1" ht="15.75">
      <c r="B617" s="83" t="s">
        <v>96</v>
      </c>
      <c r="C617" s="84" t="s">
        <v>189</v>
      </c>
      <c r="D617" s="85" t="s">
        <v>105</v>
      </c>
      <c r="E617" s="86"/>
      <c r="F617" s="92"/>
      <c r="G617" s="88">
        <f t="shared" si="49"/>
        <v>0</v>
      </c>
    </row>
    <row r="618" spans="2:7" s="40" customFormat="1" ht="15.75">
      <c r="B618" s="83" t="s">
        <v>188</v>
      </c>
      <c r="C618" s="84" t="s">
        <v>211</v>
      </c>
      <c r="D618" s="85" t="s">
        <v>105</v>
      </c>
      <c r="E618" s="86"/>
      <c r="F618" s="92"/>
      <c r="G618" s="88">
        <f t="shared" si="49"/>
        <v>0</v>
      </c>
    </row>
    <row r="619" spans="2:7" s="40" customFormat="1" ht="15.75">
      <c r="B619" s="83"/>
      <c r="C619" s="93"/>
      <c r="D619" s="85"/>
      <c r="E619" s="86"/>
      <c r="F619" s="92"/>
      <c r="G619" s="88"/>
    </row>
    <row r="620" spans="2:7" s="40" customFormat="1" ht="15.75">
      <c r="B620" s="138">
        <v>4</v>
      </c>
      <c r="C620" s="144" t="s">
        <v>25</v>
      </c>
      <c r="D620" s="140"/>
      <c r="E620" s="141"/>
      <c r="F620" s="142"/>
      <c r="G620" s="143"/>
    </row>
    <row r="621" spans="2:7" s="40" customFormat="1" ht="15.75">
      <c r="B621" s="83" t="s">
        <v>8</v>
      </c>
      <c r="C621" s="84" t="s">
        <v>97</v>
      </c>
      <c r="D621" s="85" t="s">
        <v>105</v>
      </c>
      <c r="E621" s="86"/>
      <c r="F621" s="92"/>
      <c r="G621" s="88">
        <f t="shared" ref="G621:G623" si="50">E621*F621</f>
        <v>0</v>
      </c>
    </row>
    <row r="622" spans="2:7" s="40" customFormat="1" ht="15.75">
      <c r="B622" s="83" t="s">
        <v>9</v>
      </c>
      <c r="C622" s="84" t="s">
        <v>99</v>
      </c>
      <c r="D622" s="85" t="s">
        <v>105</v>
      </c>
      <c r="E622" s="86"/>
      <c r="F622" s="92"/>
      <c r="G622" s="88">
        <f t="shared" si="50"/>
        <v>0</v>
      </c>
    </row>
    <row r="623" spans="2:7" s="40" customFormat="1" ht="15.75">
      <c r="B623" s="83" t="s">
        <v>98</v>
      </c>
      <c r="C623" s="84" t="s">
        <v>100</v>
      </c>
      <c r="D623" s="85" t="s">
        <v>105</v>
      </c>
      <c r="E623" s="86"/>
      <c r="F623" s="92"/>
      <c r="G623" s="88">
        <f t="shared" si="50"/>
        <v>0</v>
      </c>
    </row>
    <row r="624" spans="2:7" s="40" customFormat="1" ht="15.75">
      <c r="B624" s="83"/>
      <c r="C624" s="84"/>
      <c r="D624" s="85"/>
      <c r="E624" s="86"/>
      <c r="F624" s="92"/>
      <c r="G624" s="88"/>
    </row>
    <row r="625" spans="2:7" s="40" customFormat="1" ht="15.75">
      <c r="B625" s="138">
        <v>5</v>
      </c>
      <c r="C625" s="139" t="s">
        <v>26</v>
      </c>
      <c r="D625" s="140"/>
      <c r="E625" s="141"/>
      <c r="F625" s="142"/>
      <c r="G625" s="143"/>
    </row>
    <row r="626" spans="2:7" s="40" customFormat="1" ht="15.75">
      <c r="B626" s="83" t="s">
        <v>11</v>
      </c>
      <c r="C626" s="84" t="s">
        <v>10</v>
      </c>
      <c r="D626" s="85" t="s">
        <v>105</v>
      </c>
      <c r="E626" s="86"/>
      <c r="F626" s="92"/>
      <c r="G626" s="88">
        <f t="shared" ref="G626:G628" si="51">E626*F626</f>
        <v>0</v>
      </c>
    </row>
    <row r="627" spans="2:7" s="40" customFormat="1" ht="15.75">
      <c r="B627" s="83" t="s">
        <v>27</v>
      </c>
      <c r="C627" s="84" t="s">
        <v>180</v>
      </c>
      <c r="D627" s="85" t="s">
        <v>105</v>
      </c>
      <c r="E627" s="86"/>
      <c r="F627" s="92"/>
      <c r="G627" s="88">
        <f t="shared" si="51"/>
        <v>0</v>
      </c>
    </row>
    <row r="628" spans="2:7" s="40" customFormat="1" ht="15.75">
      <c r="B628" s="83" t="s">
        <v>92</v>
      </c>
      <c r="C628" s="84" t="s">
        <v>181</v>
      </c>
      <c r="D628" s="85" t="s">
        <v>105</v>
      </c>
      <c r="E628" s="86"/>
      <c r="F628" s="92"/>
      <c r="G628" s="88">
        <f t="shared" si="51"/>
        <v>0</v>
      </c>
    </row>
    <row r="629" spans="2:7" s="40" customFormat="1" ht="16.5" thickBot="1">
      <c r="B629" s="94"/>
      <c r="C629" s="95"/>
      <c r="D629" s="96"/>
      <c r="E629" s="97"/>
      <c r="F629" s="98"/>
      <c r="G629" s="99"/>
    </row>
    <row r="630" spans="2:7" s="62" customFormat="1" ht="16.5" thickBot="1">
      <c r="B630" s="125"/>
      <c r="C630" s="126" t="str">
        <f>CONCATENATE("SUB TOTAL PRECIO ",C592)</f>
        <v>SUB TOTAL PRECIO ESTACIÓN LO OVALLE</v>
      </c>
      <c r="D630" s="310"/>
      <c r="E630" s="311"/>
      <c r="F630" s="311"/>
      <c r="G630" s="127">
        <f>SUM(G595:G629)</f>
        <v>0</v>
      </c>
    </row>
    <row r="631" spans="2:7" s="17" customFormat="1" ht="73.5" customHeight="1">
      <c r="B631" s="34" t="s">
        <v>236</v>
      </c>
      <c r="C631" s="34"/>
      <c r="D631" s="16"/>
      <c r="E631" s="16"/>
      <c r="F631" s="16"/>
      <c r="G631" s="16"/>
    </row>
    <row r="632" spans="2:7" s="17" customFormat="1" ht="20.25" customHeight="1">
      <c r="B632" s="33" t="s">
        <v>233</v>
      </c>
      <c r="C632" s="33"/>
      <c r="D632" s="16"/>
      <c r="E632" s="16"/>
      <c r="F632" s="16"/>
      <c r="G632" s="16"/>
    </row>
    <row r="633" spans="2:7" s="17" customFormat="1" ht="20.25" customHeight="1">
      <c r="B633" s="33" t="s">
        <v>234</v>
      </c>
      <c r="C633" s="33"/>
      <c r="D633" s="16"/>
      <c r="E633" s="16"/>
      <c r="F633" s="16"/>
      <c r="G633" s="16"/>
    </row>
    <row r="634" spans="2:7" s="17" customFormat="1" ht="20.25" customHeight="1">
      <c r="B634" s="33" t="s">
        <v>235</v>
      </c>
      <c r="C634" s="33"/>
      <c r="D634" s="16"/>
      <c r="E634" s="16"/>
      <c r="F634" s="16"/>
      <c r="G634" s="16"/>
    </row>
    <row r="635" spans="2:7" ht="15">
      <c r="B635" s="27"/>
      <c r="C635" s="164"/>
      <c r="D635" s="165"/>
      <c r="E635" s="104"/>
      <c r="F635" s="104"/>
      <c r="G635" s="104"/>
    </row>
    <row r="636" spans="2:7" ht="15">
      <c r="B636" s="105"/>
      <c r="C636" s="161"/>
      <c r="D636" s="158"/>
      <c r="E636" s="105"/>
      <c r="F636" s="106"/>
      <c r="G636" s="106"/>
    </row>
    <row r="637" spans="2:7" ht="15.75" thickBot="1">
      <c r="B637" s="27"/>
      <c r="C637" s="136" t="s">
        <v>161</v>
      </c>
      <c r="D637" s="27"/>
      <c r="E637" s="104"/>
      <c r="F637" s="104"/>
      <c r="G637" s="104"/>
    </row>
    <row r="638" spans="2:7" s="46" customFormat="1" ht="21.75" customHeight="1" thickBot="1">
      <c r="B638" s="107" t="s">
        <v>0</v>
      </c>
      <c r="C638" s="302" t="s">
        <v>1</v>
      </c>
      <c r="D638" s="302" t="s">
        <v>2</v>
      </c>
      <c r="E638" s="304" t="s">
        <v>110</v>
      </c>
      <c r="F638" s="305"/>
      <c r="G638" s="306"/>
    </row>
    <row r="639" spans="2:7" s="46" customFormat="1" ht="16.5" thickBot="1">
      <c r="B639" s="108" t="s">
        <v>164</v>
      </c>
      <c r="C639" s="303"/>
      <c r="D639" s="303"/>
      <c r="E639" s="109" t="s">
        <v>106</v>
      </c>
      <c r="F639" s="110" t="s">
        <v>108</v>
      </c>
      <c r="G639" s="111" t="s">
        <v>109</v>
      </c>
    </row>
    <row r="640" spans="2:7" s="46" customFormat="1" ht="15.75">
      <c r="B640" s="128">
        <v>1</v>
      </c>
      <c r="C640" s="129" t="s">
        <v>216</v>
      </c>
      <c r="D640" s="130"/>
      <c r="E640" s="131"/>
      <c r="F640" s="132"/>
      <c r="G640" s="133"/>
    </row>
    <row r="641" spans="2:7" s="46" customFormat="1" ht="15.75">
      <c r="B641" s="90" t="s">
        <v>20</v>
      </c>
      <c r="C641" s="84" t="s">
        <v>217</v>
      </c>
      <c r="D641" s="85" t="s">
        <v>105</v>
      </c>
      <c r="E641" s="86"/>
      <c r="F641" s="87"/>
      <c r="G641" s="88">
        <f>E641*F641</f>
        <v>0</v>
      </c>
    </row>
    <row r="642" spans="2:7" s="46" customFormat="1" ht="15.75">
      <c r="B642" s="90"/>
      <c r="C642" s="89"/>
      <c r="D642" s="85"/>
      <c r="E642" s="86"/>
      <c r="F642" s="87"/>
      <c r="G642" s="88"/>
    </row>
    <row r="643" spans="2:7">
      <c r="B643" s="128">
        <v>2</v>
      </c>
      <c r="C643" s="129" t="s">
        <v>28</v>
      </c>
      <c r="D643" s="130"/>
      <c r="E643" s="131"/>
      <c r="F643" s="132"/>
      <c r="G643" s="133"/>
    </row>
    <row r="644" spans="2:7">
      <c r="B644" s="90" t="s">
        <v>5</v>
      </c>
      <c r="C644" s="84" t="s">
        <v>144</v>
      </c>
      <c r="D644" s="85" t="s">
        <v>105</v>
      </c>
      <c r="E644" s="86"/>
      <c r="F644" s="87"/>
      <c r="G644" s="88">
        <f>E644*F644</f>
        <v>0</v>
      </c>
    </row>
    <row r="645" spans="2:7">
      <c r="B645" s="90"/>
      <c r="C645" s="134"/>
      <c r="D645" s="85"/>
      <c r="E645" s="86"/>
      <c r="F645" s="92"/>
      <c r="G645" s="88"/>
    </row>
    <row r="646" spans="2:7">
      <c r="B646" s="138">
        <v>3</v>
      </c>
      <c r="C646" s="139" t="s">
        <v>29</v>
      </c>
      <c r="D646" s="140"/>
      <c r="E646" s="141"/>
      <c r="F646" s="142"/>
      <c r="G646" s="143"/>
    </row>
    <row r="647" spans="2:7">
      <c r="B647" s="90" t="s">
        <v>7</v>
      </c>
      <c r="C647" s="91" t="s">
        <v>146</v>
      </c>
      <c r="D647" s="85" t="s">
        <v>105</v>
      </c>
      <c r="E647" s="86"/>
      <c r="F647" s="92"/>
      <c r="G647" s="88">
        <f t="shared" ref="G647" si="52">E647*F647</f>
        <v>0</v>
      </c>
    </row>
    <row r="648" spans="2:7">
      <c r="B648" s="83"/>
      <c r="C648" s="135"/>
      <c r="D648" s="85"/>
      <c r="E648" s="86"/>
      <c r="F648" s="92"/>
      <c r="G648" s="88"/>
    </row>
    <row r="649" spans="2:7">
      <c r="B649" s="138">
        <v>4</v>
      </c>
      <c r="C649" s="139" t="s">
        <v>76</v>
      </c>
      <c r="D649" s="140"/>
      <c r="E649" s="141"/>
      <c r="F649" s="142"/>
      <c r="G649" s="143"/>
    </row>
    <row r="650" spans="2:7">
      <c r="B650" s="90" t="s">
        <v>8</v>
      </c>
      <c r="C650" s="91" t="s">
        <v>147</v>
      </c>
      <c r="D650" s="85" t="s">
        <v>105</v>
      </c>
      <c r="E650" s="86"/>
      <c r="F650" s="92"/>
      <c r="G650" s="88">
        <f t="shared" ref="G650" si="53">E650*F650</f>
        <v>0</v>
      </c>
    </row>
    <row r="651" spans="2:7" ht="13.5" thickBot="1">
      <c r="B651" s="83"/>
      <c r="C651" s="93"/>
      <c r="D651" s="85"/>
      <c r="E651" s="86"/>
      <c r="F651" s="92"/>
      <c r="G651" s="88"/>
    </row>
    <row r="652" spans="2:7" ht="15.75" thickBot="1">
      <c r="B652" s="125"/>
      <c r="C652" s="126" t="str">
        <f>CONCATENATE("SUB TOTAL PRECIO ",C637)</f>
        <v>SUB TOTAL PRECIO VARIOS LÍNEA 2</v>
      </c>
      <c r="D652" s="310"/>
      <c r="E652" s="311"/>
      <c r="F652" s="311"/>
      <c r="G652" s="127">
        <f>SUM(G640:G651)</f>
        <v>0</v>
      </c>
    </row>
    <row r="653" spans="2:7" s="17" customFormat="1" ht="73.5" customHeight="1">
      <c r="B653" s="34" t="s">
        <v>236</v>
      </c>
      <c r="C653" s="34"/>
      <c r="D653" s="16"/>
      <c r="E653" s="16"/>
      <c r="F653" s="16"/>
      <c r="G653" s="16"/>
    </row>
    <row r="654" spans="2:7" s="17" customFormat="1" ht="20.25" customHeight="1">
      <c r="B654" s="33" t="s">
        <v>233</v>
      </c>
      <c r="C654" s="33"/>
      <c r="D654" s="16"/>
      <c r="E654" s="16"/>
      <c r="F654" s="16"/>
      <c r="G654" s="16"/>
    </row>
    <row r="655" spans="2:7" s="17" customFormat="1" ht="20.25" customHeight="1">
      <c r="B655" s="33" t="s">
        <v>234</v>
      </c>
      <c r="C655" s="33"/>
      <c r="D655" s="16"/>
      <c r="E655" s="16"/>
      <c r="F655" s="16"/>
      <c r="G655" s="16"/>
    </row>
    <row r="656" spans="2:7" s="17" customFormat="1" ht="20.25" customHeight="1">
      <c r="B656" s="33" t="s">
        <v>235</v>
      </c>
      <c r="C656" s="33"/>
      <c r="D656" s="16"/>
      <c r="E656" s="16"/>
      <c r="F656" s="16"/>
      <c r="G656" s="16"/>
    </row>
    <row r="657" spans="2:7" ht="15">
      <c r="B657" s="27"/>
      <c r="C657" s="160"/>
      <c r="D657" s="27"/>
      <c r="E657" s="104"/>
      <c r="F657" s="104"/>
      <c r="G657" s="104"/>
    </row>
  </sheetData>
  <mergeCells count="109">
    <mergeCell ref="D652:F652"/>
    <mergeCell ref="C638:C639"/>
    <mergeCell ref="D638:D639"/>
    <mergeCell ref="E638:G638"/>
    <mergeCell ref="D630:F630"/>
    <mergeCell ref="E182:G182"/>
    <mergeCell ref="E229:G229"/>
    <mergeCell ref="E276:G276"/>
    <mergeCell ref="E323:G323"/>
    <mergeCell ref="E368:G368"/>
    <mergeCell ref="E413:G413"/>
    <mergeCell ref="E458:G458"/>
    <mergeCell ref="E503:G503"/>
    <mergeCell ref="E548:G548"/>
    <mergeCell ref="E593:G593"/>
    <mergeCell ref="D450:F450"/>
    <mergeCell ref="B546:C546"/>
    <mergeCell ref="E546:F546"/>
    <mergeCell ref="C548:C549"/>
    <mergeCell ref="D548:D549"/>
    <mergeCell ref="C593:C594"/>
    <mergeCell ref="D593:D594"/>
    <mergeCell ref="C368:C369"/>
    <mergeCell ref="B456:C456"/>
    <mergeCell ref="D540:F540"/>
    <mergeCell ref="D585:F585"/>
    <mergeCell ref="D221:F221"/>
    <mergeCell ref="D268:F268"/>
    <mergeCell ref="D315:F315"/>
    <mergeCell ref="D360:F360"/>
    <mergeCell ref="D368:D369"/>
    <mergeCell ref="D405:F405"/>
    <mergeCell ref="E456:F456"/>
    <mergeCell ref="E274:F274"/>
    <mergeCell ref="E366:F366"/>
    <mergeCell ref="C413:C414"/>
    <mergeCell ref="D413:D414"/>
    <mergeCell ref="C503:C504"/>
    <mergeCell ref="D503:D504"/>
    <mergeCell ref="C458:C459"/>
    <mergeCell ref="D458:D459"/>
    <mergeCell ref="C229:C230"/>
    <mergeCell ref="D229:D230"/>
    <mergeCell ref="B274:C274"/>
    <mergeCell ref="C276:C277"/>
    <mergeCell ref="D276:D277"/>
    <mergeCell ref="C323:C324"/>
    <mergeCell ref="D323:D324"/>
    <mergeCell ref="B366:C366"/>
    <mergeCell ref="D495:F495"/>
    <mergeCell ref="C86:C87"/>
    <mergeCell ref="D86:D87"/>
    <mergeCell ref="E86:G86"/>
    <mergeCell ref="C134:C135"/>
    <mergeCell ref="D134:D135"/>
    <mergeCell ref="D174:F174"/>
    <mergeCell ref="B180:C180"/>
    <mergeCell ref="E180:F180"/>
    <mergeCell ref="C182:C183"/>
    <mergeCell ref="D182:D183"/>
    <mergeCell ref="D126:F126"/>
    <mergeCell ref="E134:G134"/>
    <mergeCell ref="B4:F4"/>
    <mergeCell ref="B6:G7"/>
    <mergeCell ref="B8:G9"/>
    <mergeCell ref="B13:G13"/>
    <mergeCell ref="C40:C41"/>
    <mergeCell ref="D40:D41"/>
    <mergeCell ref="E40:G40"/>
    <mergeCell ref="D78:F78"/>
    <mergeCell ref="B14:D15"/>
    <mergeCell ref="B25:D25"/>
    <mergeCell ref="B26:D26"/>
    <mergeCell ref="B27:D27"/>
    <mergeCell ref="B28:D28"/>
    <mergeCell ref="B29:D29"/>
    <mergeCell ref="B22:D22"/>
    <mergeCell ref="B23:D23"/>
    <mergeCell ref="B24:D24"/>
    <mergeCell ref="E21:G21"/>
    <mergeCell ref="E22:G22"/>
    <mergeCell ref="E23:G23"/>
    <mergeCell ref="E24:G24"/>
    <mergeCell ref="E25:G25"/>
    <mergeCell ref="E31:G31"/>
    <mergeCell ref="B10:G10"/>
    <mergeCell ref="B11:G11"/>
    <mergeCell ref="E14:G15"/>
    <mergeCell ref="E32:G32"/>
    <mergeCell ref="A37:D37"/>
    <mergeCell ref="E27:G27"/>
    <mergeCell ref="E28:G28"/>
    <mergeCell ref="E29:G29"/>
    <mergeCell ref="E30:G30"/>
    <mergeCell ref="B30:D30"/>
    <mergeCell ref="B31:D31"/>
    <mergeCell ref="B32:D32"/>
    <mergeCell ref="E26:G26"/>
    <mergeCell ref="E16:G16"/>
    <mergeCell ref="E17:G17"/>
    <mergeCell ref="E18:G18"/>
    <mergeCell ref="E19:G19"/>
    <mergeCell ref="E20:G20"/>
    <mergeCell ref="B16:D16"/>
    <mergeCell ref="B17:D17"/>
    <mergeCell ref="B18:D18"/>
    <mergeCell ref="B19:D19"/>
    <mergeCell ref="B20:D20"/>
    <mergeCell ref="B21:D21"/>
  </mergeCells>
  <printOptions horizontalCentered="1" verticalCentered="1"/>
  <pageMargins left="0.47244094488188981" right="0.47244094488188981" top="0.98425196850393704" bottom="0.98425196850393704" header="0" footer="0"/>
  <pageSetup scale="38" orientation="portrait" r:id="rId1"/>
  <headerFooter alignWithMargins="0"/>
  <rowBreaks count="14" manualBreakCount="14">
    <brk id="37" max="10" man="1"/>
    <brk id="83" max="10" man="1"/>
    <brk id="131" max="10" man="1"/>
    <brk id="179" max="10" man="1"/>
    <brk id="226" max="10" man="1"/>
    <brk id="273" max="10" man="1"/>
    <brk id="320" max="10" man="1"/>
    <brk id="365" max="10" man="1"/>
    <brk id="410" max="10" man="1"/>
    <brk id="455" max="10" man="1"/>
    <brk id="500" max="10" man="1"/>
    <brk id="545" max="10" man="1"/>
    <brk id="590" max="10" man="1"/>
    <brk id="635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5"/>
  <sheetViews>
    <sheetView view="pageBreakPreview" topLeftCell="A4" zoomScale="80" zoomScaleNormal="100" zoomScaleSheetLayoutView="80" zoomScalePageLayoutView="20" workbookViewId="0">
      <selection activeCell="B14" sqref="B14:G34"/>
    </sheetView>
  </sheetViews>
  <sheetFormatPr baseColWidth="10" defaultRowHeight="12.75"/>
  <cols>
    <col min="1" max="1" width="2.5703125" style="65" customWidth="1"/>
    <col min="2" max="2" width="6.28515625" style="63" customWidth="1"/>
    <col min="3" max="3" width="99.28515625" style="155" bestFit="1" customWidth="1"/>
    <col min="4" max="4" width="10.140625" style="156" bestFit="1" customWidth="1"/>
    <col min="5" max="5" width="9.85546875" style="65" bestFit="1" customWidth="1"/>
    <col min="6" max="6" width="11.5703125" style="65" bestFit="1" customWidth="1"/>
    <col min="7" max="7" width="17.28515625" style="65" customWidth="1"/>
    <col min="8" max="8" width="2.42578125" style="65" customWidth="1"/>
    <col min="9" max="16384" width="11.42578125" style="65"/>
  </cols>
  <sheetData>
    <row r="1" spans="2:7" s="11" customFormat="1" ht="15">
      <c r="B1" s="27"/>
      <c r="C1" s="35"/>
      <c r="D1" s="27"/>
      <c r="E1" s="28"/>
    </row>
    <row r="2" spans="2:7" s="11" customFormat="1" ht="15">
      <c r="B2" s="27"/>
      <c r="C2" s="35"/>
      <c r="D2" s="27"/>
      <c r="E2" s="28"/>
    </row>
    <row r="3" spans="2:7" s="11" customFormat="1" ht="15">
      <c r="B3" s="27"/>
      <c r="C3" s="35"/>
      <c r="D3" s="27"/>
      <c r="E3" s="28"/>
    </row>
    <row r="4" spans="2:7" s="11" customFormat="1" ht="20.25">
      <c r="B4" s="263"/>
      <c r="C4" s="263"/>
      <c r="D4" s="263"/>
      <c r="E4" s="263"/>
      <c r="F4" s="263"/>
      <c r="G4" s="10"/>
    </row>
    <row r="5" spans="2:7" s="11" customFormat="1" ht="20.25">
      <c r="B5" s="12"/>
      <c r="C5" s="36"/>
      <c r="D5" s="37"/>
      <c r="E5" s="12"/>
      <c r="F5" s="12"/>
      <c r="G5" s="10"/>
    </row>
    <row r="6" spans="2:7" s="11" customFormat="1" ht="19.5" customHeight="1">
      <c r="B6" s="266" t="s">
        <v>4</v>
      </c>
      <c r="C6" s="266"/>
      <c r="D6" s="266"/>
      <c r="E6" s="266"/>
      <c r="F6" s="266"/>
      <c r="G6" s="266"/>
    </row>
    <row r="7" spans="2:7" s="11" customFormat="1" ht="11.25" customHeight="1">
      <c r="B7" s="266"/>
      <c r="C7" s="266"/>
      <c r="D7" s="266"/>
      <c r="E7" s="266"/>
      <c r="F7" s="266"/>
      <c r="G7" s="266"/>
    </row>
    <row r="8" spans="2:7" s="11" customFormat="1" ht="24.75" customHeight="1">
      <c r="B8" s="320" t="s">
        <v>237</v>
      </c>
      <c r="C8" s="320"/>
      <c r="D8" s="320"/>
      <c r="E8" s="320"/>
      <c r="F8" s="320"/>
      <c r="G8" s="320"/>
    </row>
    <row r="9" spans="2:7" s="11" customFormat="1" ht="23.25" customHeight="1">
      <c r="B9" s="320"/>
      <c r="C9" s="320"/>
      <c r="D9" s="320"/>
      <c r="E9" s="320"/>
      <c r="F9" s="320"/>
      <c r="G9" s="320"/>
    </row>
    <row r="10" spans="2:7" s="11" customFormat="1" ht="23.25" customHeight="1">
      <c r="B10" s="268" t="s">
        <v>248</v>
      </c>
      <c r="C10" s="268"/>
      <c r="D10" s="268"/>
      <c r="E10" s="268"/>
      <c r="F10" s="268"/>
      <c r="G10" s="268"/>
    </row>
    <row r="11" spans="2:7" s="11" customFormat="1" ht="23.25" customHeight="1">
      <c r="B11" s="267" t="s">
        <v>249</v>
      </c>
      <c r="C11" s="267"/>
      <c r="D11" s="267"/>
      <c r="E11" s="267"/>
      <c r="F11" s="267"/>
      <c r="G11" s="267"/>
    </row>
    <row r="12" spans="2:7" s="11" customFormat="1" ht="23.25" customHeight="1">
      <c r="B12" s="31" t="s">
        <v>250</v>
      </c>
      <c r="C12" s="32"/>
      <c r="D12" s="32"/>
      <c r="E12" s="32"/>
      <c r="F12" s="32"/>
      <c r="G12" s="32"/>
    </row>
    <row r="13" spans="2:7" s="17" customFormat="1" ht="21" thickBot="1">
      <c r="B13" s="345"/>
      <c r="C13" s="345"/>
      <c r="D13" s="345"/>
      <c r="E13" s="345"/>
      <c r="F13" s="345"/>
      <c r="G13" s="345"/>
    </row>
    <row r="14" spans="2:7" s="17" customFormat="1" ht="16.5" customHeight="1">
      <c r="B14" s="322" t="s">
        <v>49</v>
      </c>
      <c r="C14" s="323"/>
      <c r="D14" s="324"/>
      <c r="E14" s="271" t="s">
        <v>243</v>
      </c>
      <c r="F14" s="272"/>
      <c r="G14" s="273"/>
    </row>
    <row r="15" spans="2:7" s="17" customFormat="1" ht="13.5" thickBot="1">
      <c r="B15" s="325"/>
      <c r="C15" s="326"/>
      <c r="D15" s="327"/>
      <c r="E15" s="274"/>
      <c r="F15" s="275"/>
      <c r="G15" s="276"/>
    </row>
    <row r="16" spans="2:7" s="17" customFormat="1" ht="15.75">
      <c r="B16" s="287" t="str">
        <f>F2.3!C41</f>
        <v>ESTACIÓN BELLAVISTA LA FLORIDA</v>
      </c>
      <c r="C16" s="288"/>
      <c r="D16" s="289"/>
      <c r="E16" s="337">
        <f>F2.3!G80</f>
        <v>0</v>
      </c>
      <c r="F16" s="338"/>
      <c r="G16" s="339"/>
    </row>
    <row r="17" spans="2:7" s="17" customFormat="1" ht="15.75">
      <c r="B17" s="287" t="str">
        <f>F2.3!C87</f>
        <v>ESTACIÓN MIRADOR</v>
      </c>
      <c r="C17" s="288"/>
      <c r="D17" s="289"/>
      <c r="E17" s="337">
        <f>F2.3!G127</f>
        <v>0</v>
      </c>
      <c r="F17" s="338"/>
      <c r="G17" s="339"/>
    </row>
    <row r="18" spans="2:7" s="17" customFormat="1" ht="15.75">
      <c r="B18" s="287" t="str">
        <f>F2.3!C134</f>
        <v>ESTACIÓN PEDRERO</v>
      </c>
      <c r="C18" s="288"/>
      <c r="D18" s="289"/>
      <c r="E18" s="337">
        <f>F2.3!G174</f>
        <v>0</v>
      </c>
      <c r="F18" s="338"/>
      <c r="G18" s="339"/>
    </row>
    <row r="19" spans="2:7" s="17" customFormat="1" ht="15.75">
      <c r="B19" s="287" t="str">
        <f>F2.3!C181</f>
        <v>ESTACIÓN SAN JOAQUÍN</v>
      </c>
      <c r="C19" s="288"/>
      <c r="D19" s="289"/>
      <c r="E19" s="337">
        <f>F2.3!G221</f>
        <v>0</v>
      </c>
      <c r="F19" s="338"/>
      <c r="G19" s="339"/>
    </row>
    <row r="20" spans="2:7" s="17" customFormat="1" ht="15.75">
      <c r="B20" s="287" t="str">
        <f>F2.3!C228</f>
        <v>ESTACIÓN CAMINO AGRÍCOLA</v>
      </c>
      <c r="C20" s="288"/>
      <c r="D20" s="289"/>
      <c r="E20" s="337">
        <f>F2.3!G268</f>
        <v>0</v>
      </c>
      <c r="F20" s="338"/>
      <c r="G20" s="339"/>
    </row>
    <row r="21" spans="2:7" s="17" customFormat="1" ht="15.75">
      <c r="B21" s="287" t="str">
        <f>F2.3!C275</f>
        <v>ESTACIÓN CARLOS VALDOVINOS</v>
      </c>
      <c r="C21" s="288"/>
      <c r="D21" s="289"/>
      <c r="E21" s="337">
        <f>F2.3!G315</f>
        <v>0</v>
      </c>
      <c r="F21" s="338"/>
      <c r="G21" s="339"/>
    </row>
    <row r="22" spans="2:7" s="17" customFormat="1" ht="15.75">
      <c r="B22" s="287" t="str">
        <f>F2.3!C322</f>
        <v>ESTACIÓN RODRIGO DE ARAYA</v>
      </c>
      <c r="C22" s="288"/>
      <c r="D22" s="289"/>
      <c r="E22" s="337">
        <f>F2.3!G362</f>
        <v>0</v>
      </c>
      <c r="F22" s="338"/>
      <c r="G22" s="339"/>
    </row>
    <row r="23" spans="2:7" s="17" customFormat="1" ht="15.75">
      <c r="B23" s="287" t="str">
        <f>F2.3!C369</f>
        <v>ESTACIÓN ÑUBLE</v>
      </c>
      <c r="C23" s="288"/>
      <c r="D23" s="289"/>
      <c r="E23" s="337">
        <f>F2.3!G409</f>
        <v>0</v>
      </c>
      <c r="F23" s="338"/>
      <c r="G23" s="339"/>
    </row>
    <row r="24" spans="2:7" s="17" customFormat="1" ht="15.75">
      <c r="B24" s="287" t="str">
        <f>F2.3!C416</f>
        <v>ESTACIÓN IRARRÁZAVAL</v>
      </c>
      <c r="C24" s="288"/>
      <c r="D24" s="289"/>
      <c r="E24" s="337">
        <f>F2.3!G454</f>
        <v>0</v>
      </c>
      <c r="F24" s="338"/>
      <c r="G24" s="339"/>
    </row>
    <row r="25" spans="2:7" s="17" customFormat="1" ht="15.75">
      <c r="B25" s="287" t="str">
        <f>F2.3!C461</f>
        <v>ESTACIÓN SANTA ISABEL</v>
      </c>
      <c r="C25" s="288"/>
      <c r="D25" s="289"/>
      <c r="E25" s="337">
        <f>F2.3!G499</f>
        <v>0</v>
      </c>
      <c r="F25" s="338"/>
      <c r="G25" s="339"/>
    </row>
    <row r="26" spans="2:7" s="17" customFormat="1" ht="15.75">
      <c r="B26" s="287" t="str">
        <f>F2.3!C506</f>
        <v>ESTACIÓN PARQUE BUSTAMANTE</v>
      </c>
      <c r="C26" s="288"/>
      <c r="D26" s="289"/>
      <c r="E26" s="337">
        <f>F2.3!G544</f>
        <v>0</v>
      </c>
      <c r="F26" s="338"/>
      <c r="G26" s="339"/>
    </row>
    <row r="27" spans="2:7" s="17" customFormat="1" ht="15.75">
      <c r="B27" s="287" t="str">
        <f>F2.3!C551</f>
        <v>ESTACIÓN BAQUEDANO L5</v>
      </c>
      <c r="C27" s="288"/>
      <c r="D27" s="289"/>
      <c r="E27" s="337">
        <f>F2.3!G590</f>
        <v>0</v>
      </c>
      <c r="F27" s="338"/>
      <c r="G27" s="339"/>
    </row>
    <row r="28" spans="2:7" s="17" customFormat="1" ht="15.75">
      <c r="B28" s="287" t="str">
        <f>F2.3!C597</f>
        <v>ESTACIÓN BELLAS ARTES</v>
      </c>
      <c r="C28" s="288"/>
      <c r="D28" s="289"/>
      <c r="E28" s="337">
        <f>F2.3!G635</f>
        <v>0</v>
      </c>
      <c r="F28" s="338"/>
      <c r="G28" s="339"/>
    </row>
    <row r="29" spans="2:7" s="17" customFormat="1" ht="15.75">
      <c r="B29" s="287" t="str">
        <f>F2.3!C642</f>
        <v>ESTACIÓN PLAZA DE ARMAS</v>
      </c>
      <c r="C29" s="288"/>
      <c r="D29" s="289"/>
      <c r="E29" s="337">
        <f>F2.3!G680</f>
        <v>0</v>
      </c>
      <c r="F29" s="338"/>
      <c r="G29" s="339"/>
    </row>
    <row r="30" spans="2:7" s="17" customFormat="1" ht="15.75">
      <c r="B30" s="287" t="str">
        <f>F2.3!C687</f>
        <v>ESTACIÓN SANTA ANA L5</v>
      </c>
      <c r="C30" s="288"/>
      <c r="D30" s="289"/>
      <c r="E30" s="337">
        <f>F2.3!G727</f>
        <v>0</v>
      </c>
      <c r="F30" s="338"/>
      <c r="G30" s="339"/>
    </row>
    <row r="31" spans="2:7" s="17" customFormat="1" ht="16.5" thickBot="1">
      <c r="B31" s="287" t="str">
        <f>F2.3!C734</f>
        <v>VARIOS LÍNEA 5</v>
      </c>
      <c r="C31" s="288"/>
      <c r="D31" s="289"/>
      <c r="E31" s="337">
        <f>F2.3!G749</f>
        <v>0</v>
      </c>
      <c r="F31" s="338"/>
      <c r="G31" s="339"/>
    </row>
    <row r="32" spans="2:7" s="17" customFormat="1" ht="15.75">
      <c r="B32" s="328" t="s">
        <v>251</v>
      </c>
      <c r="C32" s="329"/>
      <c r="D32" s="330"/>
      <c r="E32" s="293">
        <f>SUM(E18:G31)</f>
        <v>0</v>
      </c>
      <c r="F32" s="294"/>
      <c r="G32" s="295"/>
    </row>
    <row r="33" spans="1:8" s="17" customFormat="1" ht="16.5" thickBot="1">
      <c r="B33" s="331" t="s">
        <v>3</v>
      </c>
      <c r="C33" s="332"/>
      <c r="D33" s="333"/>
      <c r="E33" s="296">
        <f>+E32*0.19</f>
        <v>0</v>
      </c>
      <c r="F33" s="297"/>
      <c r="G33" s="298"/>
    </row>
    <row r="34" spans="1:8" s="17" customFormat="1" ht="16.5" thickBot="1">
      <c r="B34" s="334" t="s">
        <v>346</v>
      </c>
      <c r="C34" s="335"/>
      <c r="D34" s="336"/>
      <c r="E34" s="284">
        <f>+E32+E33</f>
        <v>0</v>
      </c>
      <c r="F34" s="285"/>
      <c r="G34" s="286"/>
    </row>
    <row r="35" spans="1:8" s="17" customFormat="1" ht="73.5" customHeight="1">
      <c r="B35" s="34" t="s">
        <v>236</v>
      </c>
      <c r="C35" s="34"/>
      <c r="D35" s="16"/>
      <c r="E35" s="16"/>
      <c r="F35" s="16"/>
      <c r="G35" s="16"/>
    </row>
    <row r="36" spans="1:8" s="17" customFormat="1" ht="20.25" customHeight="1">
      <c r="B36" s="33" t="s">
        <v>233</v>
      </c>
      <c r="C36" s="33"/>
      <c r="D36" s="16"/>
      <c r="E36" s="16"/>
      <c r="F36" s="16"/>
      <c r="G36" s="16"/>
    </row>
    <row r="37" spans="1:8" s="17" customFormat="1" ht="20.25" customHeight="1">
      <c r="B37" s="33" t="s">
        <v>234</v>
      </c>
      <c r="C37" s="33"/>
      <c r="D37" s="16"/>
      <c r="E37" s="16"/>
      <c r="F37" s="16"/>
      <c r="G37" s="16"/>
    </row>
    <row r="38" spans="1:8" s="17" customFormat="1" ht="20.25" customHeight="1">
      <c r="B38" s="33" t="s">
        <v>235</v>
      </c>
      <c r="C38" s="33"/>
      <c r="D38" s="16"/>
      <c r="E38" s="16"/>
      <c r="F38" s="16"/>
      <c r="G38" s="16"/>
    </row>
    <row r="39" spans="1:8" s="17" customFormat="1" ht="21" thickBot="1">
      <c r="A39" s="283"/>
      <c r="B39" s="283"/>
      <c r="C39" s="283"/>
      <c r="D39" s="283"/>
      <c r="E39" s="38"/>
      <c r="F39" s="38"/>
      <c r="G39" s="38"/>
      <c r="H39" s="39"/>
    </row>
    <row r="40" spans="1:8" s="11" customFormat="1" ht="15.75" thickTop="1">
      <c r="B40" s="343"/>
      <c r="C40" s="343"/>
      <c r="D40" s="158"/>
      <c r="E40" s="344"/>
      <c r="F40" s="344"/>
      <c r="G40" s="67"/>
    </row>
    <row r="41" spans="1:8" s="104" customFormat="1" ht="15.75" thickBot="1">
      <c r="B41" s="102"/>
      <c r="C41" s="103" t="s">
        <v>165</v>
      </c>
      <c r="D41" s="159"/>
      <c r="E41" s="105"/>
      <c r="F41" s="105"/>
      <c r="G41" s="106"/>
    </row>
    <row r="42" spans="1:8" s="168" customFormat="1" ht="21.75" customHeight="1" thickBot="1">
      <c r="B42" s="107" t="s">
        <v>0</v>
      </c>
      <c r="C42" s="316" t="s">
        <v>1</v>
      </c>
      <c r="D42" s="318" t="s">
        <v>2</v>
      </c>
      <c r="E42" s="304" t="s">
        <v>110</v>
      </c>
      <c r="F42" s="305"/>
      <c r="G42" s="306"/>
    </row>
    <row r="43" spans="1:8" s="168" customFormat="1" ht="15" thickBot="1">
      <c r="B43" s="108" t="s">
        <v>61</v>
      </c>
      <c r="C43" s="317"/>
      <c r="D43" s="319"/>
      <c r="E43" s="109" t="s">
        <v>106</v>
      </c>
      <c r="F43" s="110" t="s">
        <v>108</v>
      </c>
      <c r="G43" s="111" t="s">
        <v>109</v>
      </c>
    </row>
    <row r="44" spans="1:8" s="168" customFormat="1" ht="14.25">
      <c r="B44" s="128">
        <v>1</v>
      </c>
      <c r="C44" s="129" t="s">
        <v>19</v>
      </c>
      <c r="D44" s="130"/>
      <c r="E44" s="131"/>
      <c r="F44" s="132"/>
      <c r="G44" s="133"/>
    </row>
    <row r="45" spans="1:8" s="168" customFormat="1" ht="14.25">
      <c r="B45" s="83" t="s">
        <v>20</v>
      </c>
      <c r="C45" s="84" t="s">
        <v>186</v>
      </c>
      <c r="D45" s="85" t="s">
        <v>105</v>
      </c>
      <c r="E45" s="86"/>
      <c r="F45" s="87"/>
      <c r="G45" s="88">
        <f>E45*F45</f>
        <v>0</v>
      </c>
    </row>
    <row r="46" spans="1:8" s="168" customFormat="1" ht="14.25">
      <c r="B46" s="83" t="s">
        <v>107</v>
      </c>
      <c r="C46" s="84" t="s">
        <v>187</v>
      </c>
      <c r="D46" s="85" t="s">
        <v>105</v>
      </c>
      <c r="E46" s="86"/>
      <c r="F46" s="87"/>
      <c r="G46" s="88">
        <f>E46*F46</f>
        <v>0</v>
      </c>
    </row>
    <row r="47" spans="1:8" s="168" customFormat="1" ht="14.25">
      <c r="B47" s="83" t="s">
        <v>111</v>
      </c>
      <c r="C47" s="89" t="s">
        <v>183</v>
      </c>
      <c r="D47" s="85" t="s">
        <v>105</v>
      </c>
      <c r="E47" s="86"/>
      <c r="F47" s="87"/>
      <c r="G47" s="88">
        <f>E47*F47</f>
        <v>0</v>
      </c>
    </row>
    <row r="48" spans="1:8" s="168" customFormat="1" ht="15.75" customHeight="1">
      <c r="B48" s="90"/>
      <c r="C48" s="134"/>
      <c r="D48" s="85"/>
      <c r="E48" s="86"/>
      <c r="F48" s="92"/>
      <c r="G48" s="88"/>
    </row>
    <row r="49" spans="2:7" s="168" customFormat="1" ht="14.25">
      <c r="B49" s="138">
        <v>2</v>
      </c>
      <c r="C49" s="139" t="s">
        <v>12</v>
      </c>
      <c r="D49" s="140"/>
      <c r="E49" s="141"/>
      <c r="F49" s="142"/>
      <c r="G49" s="143"/>
    </row>
    <row r="50" spans="2:7" s="30" customFormat="1" ht="14.25">
      <c r="B50" s="90" t="s">
        <v>5</v>
      </c>
      <c r="C50" s="91" t="s">
        <v>84</v>
      </c>
      <c r="D50" s="85"/>
      <c r="E50" s="86"/>
      <c r="F50" s="92"/>
      <c r="G50" s="88"/>
    </row>
    <row r="51" spans="2:7" s="104" customFormat="1" ht="15">
      <c r="B51" s="83" t="s">
        <v>21</v>
      </c>
      <c r="C51" s="84" t="s">
        <v>123</v>
      </c>
      <c r="D51" s="85" t="s">
        <v>105</v>
      </c>
      <c r="E51" s="86"/>
      <c r="F51" s="92"/>
      <c r="G51" s="88">
        <f t="shared" ref="G51:G60" si="0">E51*F51</f>
        <v>0</v>
      </c>
    </row>
    <row r="52" spans="2:7" s="104" customFormat="1" ht="15">
      <c r="B52" s="83" t="s">
        <v>22</v>
      </c>
      <c r="C52" s="84" t="s">
        <v>124</v>
      </c>
      <c r="D52" s="85" t="s">
        <v>105</v>
      </c>
      <c r="E52" s="86"/>
      <c r="F52" s="92"/>
      <c r="G52" s="88">
        <f t="shared" si="0"/>
        <v>0</v>
      </c>
    </row>
    <row r="53" spans="2:7" s="104" customFormat="1" ht="15">
      <c r="B53" s="145" t="s">
        <v>103</v>
      </c>
      <c r="C53" s="146" t="s">
        <v>125</v>
      </c>
      <c r="D53" s="147" t="s">
        <v>105</v>
      </c>
      <c r="E53" s="148"/>
      <c r="F53" s="149"/>
      <c r="G53" s="150">
        <f t="shared" si="0"/>
        <v>0</v>
      </c>
    </row>
    <row r="54" spans="2:7" s="27" customFormat="1" ht="15">
      <c r="B54" s="83" t="s">
        <v>85</v>
      </c>
      <c r="C54" s="84" t="s">
        <v>77</v>
      </c>
      <c r="D54" s="85" t="s">
        <v>105</v>
      </c>
      <c r="E54" s="86"/>
      <c r="F54" s="92"/>
      <c r="G54" s="88">
        <f t="shared" si="0"/>
        <v>0</v>
      </c>
    </row>
    <row r="55" spans="2:7" s="27" customFormat="1" ht="15">
      <c r="B55" s="83" t="s">
        <v>86</v>
      </c>
      <c r="C55" s="84" t="s">
        <v>79</v>
      </c>
      <c r="D55" s="85" t="s">
        <v>105</v>
      </c>
      <c r="E55" s="86"/>
      <c r="F55" s="92"/>
      <c r="G55" s="88">
        <f t="shared" si="0"/>
        <v>0</v>
      </c>
    </row>
    <row r="56" spans="2:7" s="27" customFormat="1" ht="15">
      <c r="B56" s="83" t="s">
        <v>87</v>
      </c>
      <c r="C56" s="84" t="s">
        <v>78</v>
      </c>
      <c r="D56" s="85" t="s">
        <v>105</v>
      </c>
      <c r="E56" s="86"/>
      <c r="F56" s="92"/>
      <c r="G56" s="88">
        <f t="shared" si="0"/>
        <v>0</v>
      </c>
    </row>
    <row r="57" spans="2:7" s="27" customFormat="1" ht="15">
      <c r="B57" s="83" t="s">
        <v>88</v>
      </c>
      <c r="C57" s="84" t="s">
        <v>121</v>
      </c>
      <c r="D57" s="85" t="s">
        <v>105</v>
      </c>
      <c r="E57" s="86"/>
      <c r="F57" s="92"/>
      <c r="G57" s="88">
        <f t="shared" si="0"/>
        <v>0</v>
      </c>
    </row>
    <row r="58" spans="2:7" s="27" customFormat="1" ht="15">
      <c r="B58" s="83" t="s">
        <v>89</v>
      </c>
      <c r="C58" s="84" t="s">
        <v>120</v>
      </c>
      <c r="D58" s="85" t="s">
        <v>105</v>
      </c>
      <c r="E58" s="86"/>
      <c r="F58" s="92"/>
      <c r="G58" s="88">
        <f t="shared" si="0"/>
        <v>0</v>
      </c>
    </row>
    <row r="59" spans="2:7" s="27" customFormat="1" ht="15">
      <c r="B59" s="83" t="s">
        <v>90</v>
      </c>
      <c r="C59" s="84" t="s">
        <v>80</v>
      </c>
      <c r="D59" s="85" t="s">
        <v>105</v>
      </c>
      <c r="E59" s="86"/>
      <c r="F59" s="92"/>
      <c r="G59" s="88">
        <f t="shared" si="0"/>
        <v>0</v>
      </c>
    </row>
    <row r="60" spans="2:7" s="27" customFormat="1" ht="15">
      <c r="B60" s="151" t="s">
        <v>122</v>
      </c>
      <c r="C60" s="84" t="s">
        <v>132</v>
      </c>
      <c r="D60" s="85" t="s">
        <v>105</v>
      </c>
      <c r="E60" s="86"/>
      <c r="F60" s="92"/>
      <c r="G60" s="88">
        <f t="shared" si="0"/>
        <v>0</v>
      </c>
    </row>
    <row r="61" spans="2:7" s="104" customFormat="1" ht="15">
      <c r="B61" s="83"/>
      <c r="C61" s="135"/>
      <c r="D61" s="85"/>
      <c r="E61" s="86"/>
      <c r="F61" s="92"/>
      <c r="G61" s="88"/>
    </row>
    <row r="62" spans="2:7" s="104" customFormat="1" ht="15">
      <c r="B62" s="138">
        <v>3</v>
      </c>
      <c r="C62" s="139" t="s">
        <v>93</v>
      </c>
      <c r="D62" s="140"/>
      <c r="E62" s="141"/>
      <c r="F62" s="142"/>
      <c r="G62" s="143"/>
    </row>
    <row r="63" spans="2:7" s="104" customFormat="1" ht="15">
      <c r="B63" s="90" t="s">
        <v>7</v>
      </c>
      <c r="C63" s="91" t="s">
        <v>94</v>
      </c>
      <c r="D63" s="85"/>
      <c r="E63" s="86"/>
      <c r="F63" s="92"/>
      <c r="G63" s="88"/>
    </row>
    <row r="64" spans="2:7" s="168" customFormat="1" ht="14.25">
      <c r="B64" s="83" t="s">
        <v>23</v>
      </c>
      <c r="C64" s="84" t="s">
        <v>81</v>
      </c>
      <c r="D64" s="85" t="s">
        <v>105</v>
      </c>
      <c r="E64" s="86"/>
      <c r="F64" s="92"/>
      <c r="G64" s="88">
        <f t="shared" ref="G64:G68" si="1">E64*F64</f>
        <v>0</v>
      </c>
    </row>
    <row r="65" spans="2:7" s="104" customFormat="1" ht="15">
      <c r="B65" s="83" t="s">
        <v>24</v>
      </c>
      <c r="C65" s="84" t="s">
        <v>82</v>
      </c>
      <c r="D65" s="85" t="s">
        <v>105</v>
      </c>
      <c r="E65" s="86"/>
      <c r="F65" s="92"/>
      <c r="G65" s="88">
        <f t="shared" si="1"/>
        <v>0</v>
      </c>
    </row>
    <row r="66" spans="2:7" s="104" customFormat="1" ht="15">
      <c r="B66" s="83" t="s">
        <v>95</v>
      </c>
      <c r="C66" s="84" t="s">
        <v>83</v>
      </c>
      <c r="D66" s="85" t="s">
        <v>105</v>
      </c>
      <c r="E66" s="86"/>
      <c r="F66" s="92"/>
      <c r="G66" s="88">
        <f t="shared" si="1"/>
        <v>0</v>
      </c>
    </row>
    <row r="67" spans="2:7" s="104" customFormat="1" ht="15">
      <c r="B67" s="83" t="s">
        <v>96</v>
      </c>
      <c r="C67" s="84" t="s">
        <v>189</v>
      </c>
      <c r="D67" s="85" t="s">
        <v>105</v>
      </c>
      <c r="E67" s="86"/>
      <c r="F67" s="92"/>
      <c r="G67" s="88">
        <f t="shared" si="1"/>
        <v>0</v>
      </c>
    </row>
    <row r="68" spans="2:7" s="104" customFormat="1" ht="15">
      <c r="B68" s="83" t="s">
        <v>188</v>
      </c>
      <c r="C68" s="84" t="s">
        <v>211</v>
      </c>
      <c r="D68" s="85" t="s">
        <v>105</v>
      </c>
      <c r="E68" s="86"/>
      <c r="F68" s="92"/>
      <c r="G68" s="88">
        <f t="shared" si="1"/>
        <v>0</v>
      </c>
    </row>
    <row r="69" spans="2:7" s="104" customFormat="1" ht="15">
      <c r="B69" s="83"/>
      <c r="C69" s="93"/>
      <c r="D69" s="85"/>
      <c r="E69" s="86"/>
      <c r="F69" s="92"/>
      <c r="G69" s="88"/>
    </row>
    <row r="70" spans="2:7" s="104" customFormat="1" ht="15">
      <c r="B70" s="138">
        <v>4</v>
      </c>
      <c r="C70" s="144" t="s">
        <v>25</v>
      </c>
      <c r="D70" s="140"/>
      <c r="E70" s="141"/>
      <c r="F70" s="142"/>
      <c r="G70" s="143"/>
    </row>
    <row r="71" spans="2:7" s="104" customFormat="1" ht="15">
      <c r="B71" s="83" t="s">
        <v>8</v>
      </c>
      <c r="C71" s="84" t="s">
        <v>97</v>
      </c>
      <c r="D71" s="85" t="s">
        <v>105</v>
      </c>
      <c r="E71" s="86"/>
      <c r="F71" s="92"/>
      <c r="G71" s="88">
        <f t="shared" ref="G71:G73" si="2">E71*F71</f>
        <v>0</v>
      </c>
    </row>
    <row r="72" spans="2:7" s="104" customFormat="1" ht="15">
      <c r="B72" s="83" t="s">
        <v>9</v>
      </c>
      <c r="C72" s="84" t="s">
        <v>99</v>
      </c>
      <c r="D72" s="85" t="s">
        <v>105</v>
      </c>
      <c r="E72" s="86"/>
      <c r="F72" s="92"/>
      <c r="G72" s="88">
        <f t="shared" si="2"/>
        <v>0</v>
      </c>
    </row>
    <row r="73" spans="2:7" s="104" customFormat="1" ht="15">
      <c r="B73" s="83" t="s">
        <v>98</v>
      </c>
      <c r="C73" s="84" t="s">
        <v>100</v>
      </c>
      <c r="D73" s="85" t="s">
        <v>105</v>
      </c>
      <c r="E73" s="86"/>
      <c r="F73" s="92"/>
      <c r="G73" s="88">
        <f t="shared" si="2"/>
        <v>0</v>
      </c>
    </row>
    <row r="74" spans="2:7" s="104" customFormat="1" ht="15">
      <c r="B74" s="83"/>
      <c r="C74" s="84"/>
      <c r="D74" s="85"/>
      <c r="E74" s="86"/>
      <c r="F74" s="92"/>
      <c r="G74" s="88"/>
    </row>
    <row r="75" spans="2:7" s="104" customFormat="1" ht="15">
      <c r="B75" s="138">
        <v>5</v>
      </c>
      <c r="C75" s="139" t="s">
        <v>26</v>
      </c>
      <c r="D75" s="140"/>
      <c r="E75" s="141"/>
      <c r="F75" s="142"/>
      <c r="G75" s="143"/>
    </row>
    <row r="76" spans="2:7" s="104" customFormat="1" ht="15">
      <c r="B76" s="83" t="s">
        <v>11</v>
      </c>
      <c r="C76" s="84" t="s">
        <v>10</v>
      </c>
      <c r="D76" s="85" t="s">
        <v>105</v>
      </c>
      <c r="E76" s="86"/>
      <c r="F76" s="92"/>
      <c r="G76" s="88">
        <f t="shared" ref="G76:G78" si="3">E76*F76</f>
        <v>0</v>
      </c>
    </row>
    <row r="77" spans="2:7" s="104" customFormat="1" ht="15">
      <c r="B77" s="83" t="s">
        <v>27</v>
      </c>
      <c r="C77" s="84" t="s">
        <v>180</v>
      </c>
      <c r="D77" s="85" t="s">
        <v>105</v>
      </c>
      <c r="E77" s="86"/>
      <c r="F77" s="92"/>
      <c r="G77" s="88">
        <f t="shared" si="3"/>
        <v>0</v>
      </c>
    </row>
    <row r="78" spans="2:7" s="104" customFormat="1" ht="15">
      <c r="B78" s="83" t="s">
        <v>92</v>
      </c>
      <c r="C78" s="84" t="s">
        <v>181</v>
      </c>
      <c r="D78" s="85" t="s">
        <v>105</v>
      </c>
      <c r="E78" s="86"/>
      <c r="F78" s="92"/>
      <c r="G78" s="88">
        <f t="shared" si="3"/>
        <v>0</v>
      </c>
    </row>
    <row r="79" spans="2:7" s="104" customFormat="1" ht="15.75" thickBot="1">
      <c r="B79" s="94"/>
      <c r="C79" s="95"/>
      <c r="D79" s="96"/>
      <c r="E79" s="97"/>
      <c r="F79" s="98"/>
      <c r="G79" s="99"/>
    </row>
    <row r="80" spans="2:7" s="169" customFormat="1" ht="15.75" thickBot="1">
      <c r="B80" s="125"/>
      <c r="C80" s="126" t="str">
        <f>CONCATENATE("SUB TOTAL PRECIO ",C41)</f>
        <v>SUB TOTAL PRECIO ESTACIÓN BELLAVISTA LA FLORIDA</v>
      </c>
      <c r="D80" s="310"/>
      <c r="E80" s="311"/>
      <c r="F80" s="311"/>
      <c r="G80" s="127">
        <f>SUM(G44:G79)</f>
        <v>0</v>
      </c>
    </row>
    <row r="81" spans="2:7" s="17" customFormat="1" ht="73.5" customHeight="1">
      <c r="B81" s="34" t="s">
        <v>236</v>
      </c>
      <c r="C81" s="34"/>
      <c r="D81" s="16"/>
      <c r="E81" s="16"/>
      <c r="F81" s="16"/>
      <c r="G81" s="16"/>
    </row>
    <row r="82" spans="2:7" s="17" customFormat="1" ht="20.25" customHeight="1">
      <c r="B82" s="33" t="s">
        <v>233</v>
      </c>
      <c r="C82" s="33"/>
      <c r="D82" s="16"/>
      <c r="E82" s="16"/>
      <c r="F82" s="16"/>
      <c r="G82" s="16"/>
    </row>
    <row r="83" spans="2:7" s="17" customFormat="1" ht="20.25" customHeight="1">
      <c r="B83" s="33" t="s">
        <v>234</v>
      </c>
      <c r="C83" s="33"/>
      <c r="D83" s="16"/>
      <c r="E83" s="16"/>
      <c r="F83" s="16"/>
      <c r="G83" s="16"/>
    </row>
    <row r="84" spans="2:7" s="17" customFormat="1" ht="20.25" customHeight="1">
      <c r="B84" s="33" t="s">
        <v>235</v>
      </c>
      <c r="C84" s="33"/>
      <c r="D84" s="16"/>
      <c r="E84" s="16"/>
      <c r="F84" s="16"/>
      <c r="G84" s="16"/>
    </row>
    <row r="85" spans="2:7" s="104" customFormat="1" ht="15" customHeight="1">
      <c r="B85" s="105"/>
      <c r="C85" s="161"/>
      <c r="D85" s="158"/>
      <c r="E85" s="105"/>
      <c r="F85" s="106"/>
      <c r="G85" s="106"/>
    </row>
    <row r="86" spans="2:7" s="104" customFormat="1" ht="15" customHeight="1">
      <c r="B86" s="343"/>
      <c r="C86" s="343"/>
      <c r="D86" s="158"/>
      <c r="E86" s="344"/>
      <c r="F86" s="344"/>
      <c r="G86" s="67"/>
    </row>
    <row r="87" spans="2:7" s="170" customFormat="1" ht="15" customHeight="1" thickBot="1">
      <c r="B87" s="102"/>
      <c r="C87" s="136" t="s">
        <v>166</v>
      </c>
      <c r="D87" s="162"/>
      <c r="E87" s="102"/>
      <c r="F87" s="137"/>
      <c r="G87" s="137"/>
    </row>
    <row r="88" spans="2:7" s="168" customFormat="1" ht="21.75" customHeight="1" thickBot="1">
      <c r="B88" s="107" t="s">
        <v>0</v>
      </c>
      <c r="C88" s="316" t="s">
        <v>1</v>
      </c>
      <c r="D88" s="318" t="s">
        <v>2</v>
      </c>
      <c r="E88" s="304" t="s">
        <v>110</v>
      </c>
      <c r="F88" s="305"/>
      <c r="G88" s="306"/>
    </row>
    <row r="89" spans="2:7" s="168" customFormat="1" ht="15" thickBot="1">
      <c r="B89" s="108" t="s">
        <v>62</v>
      </c>
      <c r="C89" s="317"/>
      <c r="D89" s="319"/>
      <c r="E89" s="109" t="s">
        <v>106</v>
      </c>
      <c r="F89" s="110" t="s">
        <v>108</v>
      </c>
      <c r="G89" s="111" t="s">
        <v>109</v>
      </c>
    </row>
    <row r="90" spans="2:7" s="168" customFormat="1" ht="14.25">
      <c r="B90" s="128">
        <v>1</v>
      </c>
      <c r="C90" s="129" t="s">
        <v>19</v>
      </c>
      <c r="D90" s="130"/>
      <c r="E90" s="131"/>
      <c r="F90" s="132"/>
      <c r="G90" s="133"/>
    </row>
    <row r="91" spans="2:7" s="168" customFormat="1" ht="14.25">
      <c r="B91" s="83" t="s">
        <v>20</v>
      </c>
      <c r="C91" s="84" t="s">
        <v>186</v>
      </c>
      <c r="D91" s="85" t="s">
        <v>105</v>
      </c>
      <c r="E91" s="86"/>
      <c r="F91" s="87"/>
      <c r="G91" s="88">
        <f>E91*F91</f>
        <v>0</v>
      </c>
    </row>
    <row r="92" spans="2:7" s="168" customFormat="1" ht="14.25">
      <c r="B92" s="83" t="s">
        <v>107</v>
      </c>
      <c r="C92" s="84" t="s">
        <v>187</v>
      </c>
      <c r="D92" s="85" t="s">
        <v>105</v>
      </c>
      <c r="E92" s="86"/>
      <c r="F92" s="87"/>
      <c r="G92" s="88">
        <f>E92*F92</f>
        <v>0</v>
      </c>
    </row>
    <row r="93" spans="2:7" s="168" customFormat="1" ht="14.25">
      <c r="B93" s="83" t="s">
        <v>111</v>
      </c>
      <c r="C93" s="89" t="s">
        <v>183</v>
      </c>
      <c r="D93" s="85" t="s">
        <v>105</v>
      </c>
      <c r="E93" s="86"/>
      <c r="F93" s="87"/>
      <c r="G93" s="88">
        <f>E93*F93</f>
        <v>0</v>
      </c>
    </row>
    <row r="94" spans="2:7" s="168" customFormat="1" ht="14.25">
      <c r="B94" s="83" t="s">
        <v>185</v>
      </c>
      <c r="C94" s="89" t="s">
        <v>112</v>
      </c>
      <c r="D94" s="85" t="s">
        <v>105</v>
      </c>
      <c r="E94" s="86"/>
      <c r="F94" s="87"/>
      <c r="G94" s="88">
        <f>E94*F94</f>
        <v>0</v>
      </c>
    </row>
    <row r="95" spans="2:7" s="168" customFormat="1" ht="15.75" customHeight="1">
      <c r="B95" s="90"/>
      <c r="C95" s="134"/>
      <c r="D95" s="85"/>
      <c r="E95" s="86"/>
      <c r="F95" s="92"/>
      <c r="G95" s="88"/>
    </row>
    <row r="96" spans="2:7" s="168" customFormat="1" ht="14.25">
      <c r="B96" s="138">
        <v>2</v>
      </c>
      <c r="C96" s="139" t="s">
        <v>12</v>
      </c>
      <c r="D96" s="140"/>
      <c r="E96" s="141"/>
      <c r="F96" s="142"/>
      <c r="G96" s="143"/>
    </row>
    <row r="97" spans="2:7" s="30" customFormat="1" ht="14.25">
      <c r="B97" s="90" t="s">
        <v>5</v>
      </c>
      <c r="C97" s="91" t="s">
        <v>84</v>
      </c>
      <c r="D97" s="85"/>
      <c r="E97" s="86"/>
      <c r="F97" s="92"/>
      <c r="G97" s="88"/>
    </row>
    <row r="98" spans="2:7" s="104" customFormat="1" ht="15">
      <c r="B98" s="83" t="s">
        <v>21</v>
      </c>
      <c r="C98" s="84" t="s">
        <v>123</v>
      </c>
      <c r="D98" s="85" t="s">
        <v>105</v>
      </c>
      <c r="E98" s="86"/>
      <c r="F98" s="92"/>
      <c r="G98" s="88">
        <f t="shared" ref="G98:G106" si="4">E98*F98</f>
        <v>0</v>
      </c>
    </row>
    <row r="99" spans="2:7" s="104" customFormat="1" ht="15">
      <c r="B99" s="83" t="s">
        <v>22</v>
      </c>
      <c r="C99" s="84" t="s">
        <v>124</v>
      </c>
      <c r="D99" s="85" t="s">
        <v>105</v>
      </c>
      <c r="E99" s="86"/>
      <c r="F99" s="92"/>
      <c r="G99" s="88">
        <f t="shared" si="4"/>
        <v>0</v>
      </c>
    </row>
    <row r="100" spans="2:7" s="27" customFormat="1" ht="15">
      <c r="B100" s="83" t="s">
        <v>103</v>
      </c>
      <c r="C100" s="84" t="s">
        <v>77</v>
      </c>
      <c r="D100" s="85" t="s">
        <v>105</v>
      </c>
      <c r="E100" s="86"/>
      <c r="F100" s="92"/>
      <c r="G100" s="88">
        <f t="shared" si="4"/>
        <v>0</v>
      </c>
    </row>
    <row r="101" spans="2:7" s="27" customFormat="1" ht="15">
      <c r="B101" s="83" t="s">
        <v>85</v>
      </c>
      <c r="C101" s="84" t="s">
        <v>79</v>
      </c>
      <c r="D101" s="85" t="s">
        <v>105</v>
      </c>
      <c r="E101" s="86"/>
      <c r="F101" s="92"/>
      <c r="G101" s="88">
        <f t="shared" si="4"/>
        <v>0</v>
      </c>
    </row>
    <row r="102" spans="2:7" s="27" customFormat="1" ht="15">
      <c r="B102" s="83" t="s">
        <v>86</v>
      </c>
      <c r="C102" s="84" t="s">
        <v>78</v>
      </c>
      <c r="D102" s="85" t="s">
        <v>105</v>
      </c>
      <c r="E102" s="86"/>
      <c r="F102" s="92"/>
      <c r="G102" s="88">
        <f t="shared" si="4"/>
        <v>0</v>
      </c>
    </row>
    <row r="103" spans="2:7" s="27" customFormat="1" ht="15">
      <c r="B103" s="83" t="s">
        <v>87</v>
      </c>
      <c r="C103" s="84" t="s">
        <v>121</v>
      </c>
      <c r="D103" s="85" t="s">
        <v>105</v>
      </c>
      <c r="E103" s="86"/>
      <c r="F103" s="92"/>
      <c r="G103" s="88">
        <f t="shared" si="4"/>
        <v>0</v>
      </c>
    </row>
    <row r="104" spans="2:7" s="27" customFormat="1" ht="15">
      <c r="B104" s="83" t="s">
        <v>88</v>
      </c>
      <c r="C104" s="84" t="s">
        <v>120</v>
      </c>
      <c r="D104" s="85" t="s">
        <v>105</v>
      </c>
      <c r="E104" s="86"/>
      <c r="F104" s="92"/>
      <c r="G104" s="88">
        <f t="shared" si="4"/>
        <v>0</v>
      </c>
    </row>
    <row r="105" spans="2:7" s="27" customFormat="1" ht="15">
      <c r="B105" s="83" t="s">
        <v>89</v>
      </c>
      <c r="C105" s="84" t="s">
        <v>80</v>
      </c>
      <c r="D105" s="85" t="s">
        <v>105</v>
      </c>
      <c r="E105" s="86"/>
      <c r="F105" s="92"/>
      <c r="G105" s="88">
        <f t="shared" si="4"/>
        <v>0</v>
      </c>
    </row>
    <row r="106" spans="2:7" s="27" customFormat="1" ht="15">
      <c r="B106" s="83" t="s">
        <v>90</v>
      </c>
      <c r="C106" s="84" t="s">
        <v>132</v>
      </c>
      <c r="D106" s="85" t="s">
        <v>105</v>
      </c>
      <c r="E106" s="86"/>
      <c r="F106" s="92"/>
      <c r="G106" s="88">
        <f t="shared" si="4"/>
        <v>0</v>
      </c>
    </row>
    <row r="107" spans="2:7" s="104" customFormat="1" ht="15">
      <c r="B107" s="83"/>
      <c r="C107" s="135"/>
      <c r="D107" s="85"/>
      <c r="E107" s="86"/>
      <c r="F107" s="92"/>
      <c r="G107" s="88"/>
    </row>
    <row r="108" spans="2:7" s="104" customFormat="1" ht="15">
      <c r="B108" s="138">
        <v>3</v>
      </c>
      <c r="C108" s="139" t="s">
        <v>93</v>
      </c>
      <c r="D108" s="140"/>
      <c r="E108" s="141"/>
      <c r="F108" s="142"/>
      <c r="G108" s="143"/>
    </row>
    <row r="109" spans="2:7" s="104" customFormat="1" ht="15">
      <c r="B109" s="90" t="s">
        <v>7</v>
      </c>
      <c r="C109" s="91" t="s">
        <v>94</v>
      </c>
      <c r="D109" s="85"/>
      <c r="E109" s="86"/>
      <c r="F109" s="92"/>
      <c r="G109" s="88"/>
    </row>
    <row r="110" spans="2:7" s="168" customFormat="1" ht="14.25">
      <c r="B110" s="83" t="s">
        <v>23</v>
      </c>
      <c r="C110" s="84" t="s">
        <v>81</v>
      </c>
      <c r="D110" s="85" t="s">
        <v>105</v>
      </c>
      <c r="E110" s="86"/>
      <c r="F110" s="92"/>
      <c r="G110" s="88">
        <f t="shared" ref="G110:G114" si="5">E110*F110</f>
        <v>0</v>
      </c>
    </row>
    <row r="111" spans="2:7" s="104" customFormat="1" ht="15">
      <c r="B111" s="83" t="s">
        <v>24</v>
      </c>
      <c r="C111" s="84" t="s">
        <v>82</v>
      </c>
      <c r="D111" s="85" t="s">
        <v>105</v>
      </c>
      <c r="E111" s="86"/>
      <c r="F111" s="92"/>
      <c r="G111" s="88">
        <f t="shared" si="5"/>
        <v>0</v>
      </c>
    </row>
    <row r="112" spans="2:7" s="104" customFormat="1" ht="15">
      <c r="B112" s="83" t="s">
        <v>95</v>
      </c>
      <c r="C112" s="84" t="s">
        <v>83</v>
      </c>
      <c r="D112" s="85" t="s">
        <v>105</v>
      </c>
      <c r="E112" s="86"/>
      <c r="F112" s="92"/>
      <c r="G112" s="88">
        <f t="shared" si="5"/>
        <v>0</v>
      </c>
    </row>
    <row r="113" spans="2:7" s="104" customFormat="1" ht="15">
      <c r="B113" s="83" t="s">
        <v>96</v>
      </c>
      <c r="C113" s="84" t="s">
        <v>189</v>
      </c>
      <c r="D113" s="85" t="s">
        <v>105</v>
      </c>
      <c r="E113" s="86"/>
      <c r="F113" s="92"/>
      <c r="G113" s="88">
        <f t="shared" si="5"/>
        <v>0</v>
      </c>
    </row>
    <row r="114" spans="2:7" s="104" customFormat="1" ht="15">
      <c r="B114" s="83" t="s">
        <v>188</v>
      </c>
      <c r="C114" s="84" t="s">
        <v>211</v>
      </c>
      <c r="D114" s="85" t="s">
        <v>105</v>
      </c>
      <c r="E114" s="86"/>
      <c r="F114" s="92"/>
      <c r="G114" s="88">
        <f t="shared" si="5"/>
        <v>0</v>
      </c>
    </row>
    <row r="115" spans="2:7" s="104" customFormat="1" ht="15">
      <c r="B115" s="83"/>
      <c r="C115" s="93"/>
      <c r="D115" s="85"/>
      <c r="E115" s="86"/>
      <c r="F115" s="92"/>
      <c r="G115" s="88"/>
    </row>
    <row r="116" spans="2:7" s="104" customFormat="1" ht="15">
      <c r="B116" s="138">
        <v>4</v>
      </c>
      <c r="C116" s="144" t="s">
        <v>25</v>
      </c>
      <c r="D116" s="140"/>
      <c r="E116" s="141"/>
      <c r="F116" s="142"/>
      <c r="G116" s="143"/>
    </row>
    <row r="117" spans="2:7" s="104" customFormat="1" ht="15">
      <c r="B117" s="83" t="s">
        <v>8</v>
      </c>
      <c r="C117" s="84" t="s">
        <v>97</v>
      </c>
      <c r="D117" s="85" t="s">
        <v>105</v>
      </c>
      <c r="E117" s="86"/>
      <c r="F117" s="92"/>
      <c r="G117" s="88">
        <f t="shared" ref="G117:G120" si="6">E117*F117</f>
        <v>0</v>
      </c>
    </row>
    <row r="118" spans="2:7" s="104" customFormat="1" ht="15">
      <c r="B118" s="83" t="s">
        <v>9</v>
      </c>
      <c r="C118" s="84" t="s">
        <v>99</v>
      </c>
      <c r="D118" s="85" t="s">
        <v>105</v>
      </c>
      <c r="E118" s="86"/>
      <c r="F118" s="92"/>
      <c r="G118" s="88">
        <f t="shared" si="6"/>
        <v>0</v>
      </c>
    </row>
    <row r="119" spans="2:7" s="104" customFormat="1" ht="15">
      <c r="B119" s="83" t="s">
        <v>98</v>
      </c>
      <c r="C119" s="84" t="s">
        <v>100</v>
      </c>
      <c r="D119" s="85" t="s">
        <v>105</v>
      </c>
      <c r="E119" s="86"/>
      <c r="F119" s="92"/>
      <c r="G119" s="88">
        <f t="shared" si="6"/>
        <v>0</v>
      </c>
    </row>
    <row r="120" spans="2:7" s="104" customFormat="1" ht="15">
      <c r="B120" s="83" t="s">
        <v>113</v>
      </c>
      <c r="C120" s="84" t="s">
        <v>114</v>
      </c>
      <c r="D120" s="85" t="s">
        <v>105</v>
      </c>
      <c r="E120" s="86"/>
      <c r="F120" s="92"/>
      <c r="G120" s="88">
        <f t="shared" si="6"/>
        <v>0</v>
      </c>
    </row>
    <row r="121" spans="2:7" s="104" customFormat="1" ht="15">
      <c r="B121" s="83"/>
      <c r="C121" s="84"/>
      <c r="D121" s="85"/>
      <c r="E121" s="86"/>
      <c r="F121" s="92"/>
      <c r="G121" s="88"/>
    </row>
    <row r="122" spans="2:7" s="104" customFormat="1" ht="15">
      <c r="B122" s="138">
        <v>5</v>
      </c>
      <c r="C122" s="139" t="s">
        <v>26</v>
      </c>
      <c r="D122" s="140"/>
      <c r="E122" s="141"/>
      <c r="F122" s="142"/>
      <c r="G122" s="143"/>
    </row>
    <row r="123" spans="2:7" s="104" customFormat="1" ht="15">
      <c r="B123" s="83" t="s">
        <v>11</v>
      </c>
      <c r="C123" s="84" t="s">
        <v>10</v>
      </c>
      <c r="D123" s="85" t="s">
        <v>105</v>
      </c>
      <c r="E123" s="86"/>
      <c r="F123" s="92"/>
      <c r="G123" s="88">
        <f t="shared" ref="G123:G125" si="7">E123*F123</f>
        <v>0</v>
      </c>
    </row>
    <row r="124" spans="2:7" s="104" customFormat="1" ht="15">
      <c r="B124" s="83" t="s">
        <v>27</v>
      </c>
      <c r="C124" s="84" t="s">
        <v>180</v>
      </c>
      <c r="D124" s="85" t="s">
        <v>105</v>
      </c>
      <c r="E124" s="86"/>
      <c r="F124" s="92"/>
      <c r="G124" s="88">
        <f t="shared" si="7"/>
        <v>0</v>
      </c>
    </row>
    <row r="125" spans="2:7" s="104" customFormat="1" ht="15">
      <c r="B125" s="83" t="s">
        <v>92</v>
      </c>
      <c r="C125" s="84" t="s">
        <v>181</v>
      </c>
      <c r="D125" s="85" t="s">
        <v>105</v>
      </c>
      <c r="E125" s="86"/>
      <c r="F125" s="92"/>
      <c r="G125" s="88">
        <f t="shared" si="7"/>
        <v>0</v>
      </c>
    </row>
    <row r="126" spans="2:7" s="104" customFormat="1" ht="15.75" thickBot="1">
      <c r="B126" s="94"/>
      <c r="C126" s="95"/>
      <c r="D126" s="96"/>
      <c r="E126" s="97"/>
      <c r="F126" s="98"/>
      <c r="G126" s="99"/>
    </row>
    <row r="127" spans="2:7" s="169" customFormat="1" ht="15.75" thickBot="1">
      <c r="B127" s="125"/>
      <c r="C127" s="126" t="str">
        <f>CONCATENATE("SUB TOTAL PRECIO ",C87)</f>
        <v>SUB TOTAL PRECIO ESTACIÓN MIRADOR</v>
      </c>
      <c r="D127" s="310"/>
      <c r="E127" s="311"/>
      <c r="F127" s="311"/>
      <c r="G127" s="127">
        <f>SUM(G90:G126)</f>
        <v>0</v>
      </c>
    </row>
    <row r="128" spans="2:7" s="17" customFormat="1" ht="73.5" customHeight="1">
      <c r="B128" s="34" t="s">
        <v>236</v>
      </c>
      <c r="C128" s="34"/>
      <c r="D128" s="16"/>
      <c r="E128" s="16"/>
      <c r="F128" s="16"/>
      <c r="G128" s="16"/>
    </row>
    <row r="129" spans="2:7" s="17" customFormat="1" ht="20.25" customHeight="1">
      <c r="B129" s="33" t="s">
        <v>233</v>
      </c>
      <c r="C129" s="33"/>
      <c r="D129" s="16"/>
      <c r="E129" s="16"/>
      <c r="F129" s="16"/>
      <c r="G129" s="16"/>
    </row>
    <row r="130" spans="2:7" s="17" customFormat="1" ht="20.25" customHeight="1">
      <c r="B130" s="33" t="s">
        <v>234</v>
      </c>
      <c r="C130" s="33"/>
      <c r="D130" s="16"/>
      <c r="E130" s="16"/>
      <c r="F130" s="16"/>
      <c r="G130" s="16"/>
    </row>
    <row r="131" spans="2:7" s="17" customFormat="1" ht="20.25" customHeight="1">
      <c r="B131" s="33" t="s">
        <v>235</v>
      </c>
      <c r="C131" s="33"/>
      <c r="D131" s="16"/>
      <c r="E131" s="16"/>
      <c r="F131" s="16"/>
      <c r="G131" s="16"/>
    </row>
    <row r="132" spans="2:7" s="104" customFormat="1" ht="15">
      <c r="B132" s="27"/>
      <c r="C132" s="160"/>
      <c r="D132" s="27"/>
    </row>
    <row r="133" spans="2:7" s="104" customFormat="1" ht="15">
      <c r="B133" s="27"/>
      <c r="C133" s="160"/>
      <c r="D133" s="27"/>
    </row>
    <row r="134" spans="2:7" s="104" customFormat="1" ht="15.75" thickBot="1">
      <c r="B134" s="102"/>
      <c r="C134" s="136" t="s">
        <v>167</v>
      </c>
      <c r="D134" s="162"/>
      <c r="E134" s="102"/>
      <c r="F134" s="137"/>
      <c r="G134" s="137"/>
    </row>
    <row r="135" spans="2:7" s="168" customFormat="1" ht="21.75" customHeight="1" thickBot="1">
      <c r="B135" s="107" t="s">
        <v>0</v>
      </c>
      <c r="C135" s="316" t="s">
        <v>1</v>
      </c>
      <c r="D135" s="318" t="s">
        <v>2</v>
      </c>
      <c r="E135" s="304" t="s">
        <v>110</v>
      </c>
      <c r="F135" s="305"/>
      <c r="G135" s="306"/>
    </row>
    <row r="136" spans="2:7" s="168" customFormat="1" ht="15" thickBot="1">
      <c r="B136" s="108" t="s">
        <v>63</v>
      </c>
      <c r="C136" s="317"/>
      <c r="D136" s="319"/>
      <c r="E136" s="109" t="s">
        <v>106</v>
      </c>
      <c r="F136" s="110" t="s">
        <v>108</v>
      </c>
      <c r="G136" s="111" t="s">
        <v>109</v>
      </c>
    </row>
    <row r="137" spans="2:7" s="168" customFormat="1" ht="14.25">
      <c r="B137" s="128">
        <v>1</v>
      </c>
      <c r="C137" s="129" t="s">
        <v>19</v>
      </c>
      <c r="D137" s="130"/>
      <c r="E137" s="131"/>
      <c r="F137" s="132"/>
      <c r="G137" s="133"/>
    </row>
    <row r="138" spans="2:7" s="168" customFormat="1" ht="14.25">
      <c r="B138" s="83" t="s">
        <v>20</v>
      </c>
      <c r="C138" s="84" t="s">
        <v>186</v>
      </c>
      <c r="D138" s="85" t="s">
        <v>105</v>
      </c>
      <c r="E138" s="86"/>
      <c r="F138" s="87"/>
      <c r="G138" s="88">
        <f>E138*F138</f>
        <v>0</v>
      </c>
    </row>
    <row r="139" spans="2:7" s="168" customFormat="1" ht="14.25">
      <c r="B139" s="83" t="s">
        <v>107</v>
      </c>
      <c r="C139" s="84" t="s">
        <v>187</v>
      </c>
      <c r="D139" s="85" t="s">
        <v>105</v>
      </c>
      <c r="E139" s="86"/>
      <c r="F139" s="87"/>
      <c r="G139" s="88">
        <f>E139*F139</f>
        <v>0</v>
      </c>
    </row>
    <row r="140" spans="2:7" s="168" customFormat="1" ht="14.25">
      <c r="B140" s="83" t="s">
        <v>111</v>
      </c>
      <c r="C140" s="89" t="s">
        <v>183</v>
      </c>
      <c r="D140" s="85" t="s">
        <v>105</v>
      </c>
      <c r="E140" s="86"/>
      <c r="F140" s="87"/>
      <c r="G140" s="88">
        <f>E140*F140</f>
        <v>0</v>
      </c>
    </row>
    <row r="141" spans="2:7" s="168" customFormat="1" ht="14.25">
      <c r="B141" s="83" t="s">
        <v>185</v>
      </c>
      <c r="C141" s="89" t="s">
        <v>112</v>
      </c>
      <c r="D141" s="85" t="s">
        <v>105</v>
      </c>
      <c r="E141" s="86"/>
      <c r="F141" s="87"/>
      <c r="G141" s="88">
        <f>E141*F141</f>
        <v>0</v>
      </c>
    </row>
    <row r="142" spans="2:7" s="168" customFormat="1" ht="15.75" customHeight="1">
      <c r="B142" s="90"/>
      <c r="C142" s="134"/>
      <c r="D142" s="85"/>
      <c r="E142" s="86"/>
      <c r="F142" s="92"/>
      <c r="G142" s="88"/>
    </row>
    <row r="143" spans="2:7" s="168" customFormat="1" ht="14.25">
      <c r="B143" s="138">
        <v>2</v>
      </c>
      <c r="C143" s="139" t="s">
        <v>12</v>
      </c>
      <c r="D143" s="140"/>
      <c r="E143" s="141"/>
      <c r="F143" s="142"/>
      <c r="G143" s="143"/>
    </row>
    <row r="144" spans="2:7" s="30" customFormat="1" ht="14.25">
      <c r="B144" s="90" t="s">
        <v>5</v>
      </c>
      <c r="C144" s="91" t="s">
        <v>84</v>
      </c>
      <c r="D144" s="85"/>
      <c r="E144" s="86"/>
      <c r="F144" s="92"/>
      <c r="G144" s="88"/>
    </row>
    <row r="145" spans="2:7" s="104" customFormat="1" ht="15">
      <c r="B145" s="83" t="s">
        <v>21</v>
      </c>
      <c r="C145" s="84" t="s">
        <v>123</v>
      </c>
      <c r="D145" s="85" t="s">
        <v>105</v>
      </c>
      <c r="E145" s="86"/>
      <c r="F145" s="92"/>
      <c r="G145" s="88">
        <f t="shared" ref="G145:G153" si="8">E145*F145</f>
        <v>0</v>
      </c>
    </row>
    <row r="146" spans="2:7" s="104" customFormat="1" ht="15">
      <c r="B146" s="83" t="s">
        <v>22</v>
      </c>
      <c r="C146" s="84" t="s">
        <v>124</v>
      </c>
      <c r="D146" s="85" t="s">
        <v>105</v>
      </c>
      <c r="E146" s="86"/>
      <c r="F146" s="92"/>
      <c r="G146" s="88">
        <f t="shared" si="8"/>
        <v>0</v>
      </c>
    </row>
    <row r="147" spans="2:7" s="27" customFormat="1" ht="15">
      <c r="B147" s="83" t="s">
        <v>103</v>
      </c>
      <c r="C147" s="84" t="s">
        <v>77</v>
      </c>
      <c r="D147" s="85" t="s">
        <v>105</v>
      </c>
      <c r="E147" s="86"/>
      <c r="F147" s="92"/>
      <c r="G147" s="88">
        <f t="shared" si="8"/>
        <v>0</v>
      </c>
    </row>
    <row r="148" spans="2:7" s="27" customFormat="1" ht="15">
      <c r="B148" s="83" t="s">
        <v>85</v>
      </c>
      <c r="C148" s="84" t="s">
        <v>79</v>
      </c>
      <c r="D148" s="85" t="s">
        <v>105</v>
      </c>
      <c r="E148" s="86"/>
      <c r="F148" s="92"/>
      <c r="G148" s="88">
        <f t="shared" si="8"/>
        <v>0</v>
      </c>
    </row>
    <row r="149" spans="2:7" s="27" customFormat="1" ht="15">
      <c r="B149" s="83" t="s">
        <v>86</v>
      </c>
      <c r="C149" s="84" t="s">
        <v>78</v>
      </c>
      <c r="D149" s="85" t="s">
        <v>105</v>
      </c>
      <c r="E149" s="86"/>
      <c r="F149" s="92"/>
      <c r="G149" s="88">
        <f t="shared" si="8"/>
        <v>0</v>
      </c>
    </row>
    <row r="150" spans="2:7" s="27" customFormat="1" ht="15">
      <c r="B150" s="83" t="s">
        <v>87</v>
      </c>
      <c r="C150" s="84" t="s">
        <v>121</v>
      </c>
      <c r="D150" s="85" t="s">
        <v>105</v>
      </c>
      <c r="E150" s="86"/>
      <c r="F150" s="92"/>
      <c r="G150" s="88">
        <f t="shared" si="8"/>
        <v>0</v>
      </c>
    </row>
    <row r="151" spans="2:7" s="27" customFormat="1" ht="15">
      <c r="B151" s="83" t="s">
        <v>88</v>
      </c>
      <c r="C151" s="84" t="s">
        <v>120</v>
      </c>
      <c r="D151" s="85" t="s">
        <v>105</v>
      </c>
      <c r="E151" s="86"/>
      <c r="F151" s="92"/>
      <c r="G151" s="88">
        <f t="shared" si="8"/>
        <v>0</v>
      </c>
    </row>
    <row r="152" spans="2:7" s="27" customFormat="1" ht="15">
      <c r="B152" s="83" t="s">
        <v>89</v>
      </c>
      <c r="C152" s="84" t="s">
        <v>80</v>
      </c>
      <c r="D152" s="85" t="s">
        <v>105</v>
      </c>
      <c r="E152" s="86"/>
      <c r="F152" s="92"/>
      <c r="G152" s="88">
        <f t="shared" si="8"/>
        <v>0</v>
      </c>
    </row>
    <row r="153" spans="2:7" s="27" customFormat="1" ht="15">
      <c r="B153" s="83" t="s">
        <v>90</v>
      </c>
      <c r="C153" s="84" t="s">
        <v>132</v>
      </c>
      <c r="D153" s="85" t="s">
        <v>105</v>
      </c>
      <c r="E153" s="86"/>
      <c r="F153" s="92"/>
      <c r="G153" s="88">
        <f t="shared" si="8"/>
        <v>0</v>
      </c>
    </row>
    <row r="154" spans="2:7" s="104" customFormat="1" ht="15">
      <c r="B154" s="83"/>
      <c r="C154" s="135"/>
      <c r="D154" s="85"/>
      <c r="E154" s="86"/>
      <c r="F154" s="92"/>
      <c r="G154" s="88"/>
    </row>
    <row r="155" spans="2:7" s="104" customFormat="1" ht="15">
      <c r="B155" s="138">
        <v>3</v>
      </c>
      <c r="C155" s="139" t="s">
        <v>93</v>
      </c>
      <c r="D155" s="140"/>
      <c r="E155" s="141"/>
      <c r="F155" s="142"/>
      <c r="G155" s="143"/>
    </row>
    <row r="156" spans="2:7" s="104" customFormat="1" ht="15">
      <c r="B156" s="90" t="s">
        <v>7</v>
      </c>
      <c r="C156" s="91" t="s">
        <v>94</v>
      </c>
      <c r="D156" s="85"/>
      <c r="E156" s="86"/>
      <c r="F156" s="92"/>
      <c r="G156" s="88"/>
    </row>
    <row r="157" spans="2:7" s="168" customFormat="1" ht="14.25">
      <c r="B157" s="83" t="s">
        <v>23</v>
      </c>
      <c r="C157" s="84" t="s">
        <v>81</v>
      </c>
      <c r="D157" s="85" t="s">
        <v>105</v>
      </c>
      <c r="E157" s="86"/>
      <c r="F157" s="92"/>
      <c r="G157" s="88">
        <f t="shared" ref="G157:G161" si="9">E157*F157</f>
        <v>0</v>
      </c>
    </row>
    <row r="158" spans="2:7" s="104" customFormat="1" ht="15">
      <c r="B158" s="83" t="s">
        <v>24</v>
      </c>
      <c r="C158" s="84" t="s">
        <v>82</v>
      </c>
      <c r="D158" s="85" t="s">
        <v>105</v>
      </c>
      <c r="E158" s="86"/>
      <c r="F158" s="92"/>
      <c r="G158" s="88">
        <f t="shared" si="9"/>
        <v>0</v>
      </c>
    </row>
    <row r="159" spans="2:7" s="104" customFormat="1" ht="15">
      <c r="B159" s="83" t="s">
        <v>95</v>
      </c>
      <c r="C159" s="84" t="s">
        <v>83</v>
      </c>
      <c r="D159" s="85" t="s">
        <v>105</v>
      </c>
      <c r="E159" s="86"/>
      <c r="F159" s="92"/>
      <c r="G159" s="88">
        <f t="shared" si="9"/>
        <v>0</v>
      </c>
    </row>
    <row r="160" spans="2:7" s="104" customFormat="1" ht="15">
      <c r="B160" s="83" t="s">
        <v>96</v>
      </c>
      <c r="C160" s="84" t="s">
        <v>189</v>
      </c>
      <c r="D160" s="85" t="s">
        <v>105</v>
      </c>
      <c r="E160" s="86"/>
      <c r="F160" s="92"/>
      <c r="G160" s="88">
        <f t="shared" si="9"/>
        <v>0</v>
      </c>
    </row>
    <row r="161" spans="2:7" s="104" customFormat="1" ht="15">
      <c r="B161" s="83" t="s">
        <v>188</v>
      </c>
      <c r="C161" s="84" t="s">
        <v>211</v>
      </c>
      <c r="D161" s="85" t="s">
        <v>105</v>
      </c>
      <c r="E161" s="86"/>
      <c r="F161" s="92"/>
      <c r="G161" s="88">
        <f t="shared" si="9"/>
        <v>0</v>
      </c>
    </row>
    <row r="162" spans="2:7" s="104" customFormat="1" ht="15">
      <c r="B162" s="83"/>
      <c r="C162" s="93"/>
      <c r="D162" s="85"/>
      <c r="E162" s="86"/>
      <c r="F162" s="92"/>
      <c r="G162" s="88"/>
    </row>
    <row r="163" spans="2:7" s="104" customFormat="1" ht="15">
      <c r="B163" s="138">
        <v>4</v>
      </c>
      <c r="C163" s="144" t="s">
        <v>25</v>
      </c>
      <c r="D163" s="140"/>
      <c r="E163" s="141"/>
      <c r="F163" s="142"/>
      <c r="G163" s="143"/>
    </row>
    <row r="164" spans="2:7" s="104" customFormat="1" ht="15">
      <c r="B164" s="83" t="s">
        <v>8</v>
      </c>
      <c r="C164" s="84" t="s">
        <v>97</v>
      </c>
      <c r="D164" s="85" t="s">
        <v>105</v>
      </c>
      <c r="E164" s="86"/>
      <c r="F164" s="92"/>
      <c r="G164" s="88">
        <f t="shared" ref="G164:G167" si="10">E164*F164</f>
        <v>0</v>
      </c>
    </row>
    <row r="165" spans="2:7" s="104" customFormat="1" ht="15">
      <c r="B165" s="83" t="s">
        <v>9</v>
      </c>
      <c r="C165" s="84" t="s">
        <v>99</v>
      </c>
      <c r="D165" s="85" t="s">
        <v>105</v>
      </c>
      <c r="E165" s="86"/>
      <c r="F165" s="92"/>
      <c r="G165" s="88">
        <f t="shared" si="10"/>
        <v>0</v>
      </c>
    </row>
    <row r="166" spans="2:7" s="104" customFormat="1" ht="15">
      <c r="B166" s="83" t="s">
        <v>98</v>
      </c>
      <c r="C166" s="84" t="s">
        <v>100</v>
      </c>
      <c r="D166" s="85" t="s">
        <v>105</v>
      </c>
      <c r="E166" s="86"/>
      <c r="F166" s="92"/>
      <c r="G166" s="88">
        <f t="shared" si="10"/>
        <v>0</v>
      </c>
    </row>
    <row r="167" spans="2:7" s="104" customFormat="1" ht="15">
      <c r="B167" s="83" t="s">
        <v>113</v>
      </c>
      <c r="C167" s="84" t="s">
        <v>114</v>
      </c>
      <c r="D167" s="85" t="s">
        <v>105</v>
      </c>
      <c r="E167" s="86"/>
      <c r="F167" s="92"/>
      <c r="G167" s="88">
        <f t="shared" si="10"/>
        <v>0</v>
      </c>
    </row>
    <row r="168" spans="2:7" s="104" customFormat="1" ht="15">
      <c r="B168" s="83"/>
      <c r="C168" s="84"/>
      <c r="D168" s="85"/>
      <c r="E168" s="86"/>
      <c r="F168" s="92"/>
      <c r="G168" s="88"/>
    </row>
    <row r="169" spans="2:7" s="104" customFormat="1" ht="15">
      <c r="B169" s="138">
        <v>5</v>
      </c>
      <c r="C169" s="139" t="s">
        <v>26</v>
      </c>
      <c r="D169" s="140"/>
      <c r="E169" s="141"/>
      <c r="F169" s="142"/>
      <c r="G169" s="143"/>
    </row>
    <row r="170" spans="2:7" s="104" customFormat="1" ht="15">
      <c r="B170" s="83" t="s">
        <v>11</v>
      </c>
      <c r="C170" s="84" t="s">
        <v>10</v>
      </c>
      <c r="D170" s="85" t="s">
        <v>105</v>
      </c>
      <c r="E170" s="86"/>
      <c r="F170" s="92"/>
      <c r="G170" s="88">
        <f t="shared" ref="G170:G172" si="11">E170*F170</f>
        <v>0</v>
      </c>
    </row>
    <row r="171" spans="2:7" s="104" customFormat="1" ht="15">
      <c r="B171" s="83" t="s">
        <v>27</v>
      </c>
      <c r="C171" s="84" t="s">
        <v>180</v>
      </c>
      <c r="D171" s="85" t="s">
        <v>105</v>
      </c>
      <c r="E171" s="86"/>
      <c r="F171" s="92"/>
      <c r="G171" s="88">
        <f t="shared" si="11"/>
        <v>0</v>
      </c>
    </row>
    <row r="172" spans="2:7" s="104" customFormat="1" ht="15">
      <c r="B172" s="83" t="s">
        <v>92</v>
      </c>
      <c r="C172" s="84" t="s">
        <v>181</v>
      </c>
      <c r="D172" s="85" t="s">
        <v>105</v>
      </c>
      <c r="E172" s="86"/>
      <c r="F172" s="92"/>
      <c r="G172" s="88">
        <f t="shared" si="11"/>
        <v>0</v>
      </c>
    </row>
    <row r="173" spans="2:7" s="104" customFormat="1" ht="15.75" thickBot="1">
      <c r="B173" s="94"/>
      <c r="C173" s="95"/>
      <c r="D173" s="96"/>
      <c r="E173" s="97"/>
      <c r="F173" s="98"/>
      <c r="G173" s="99"/>
    </row>
    <row r="174" spans="2:7" s="169" customFormat="1" ht="15.75" thickBot="1">
      <c r="B174" s="125"/>
      <c r="C174" s="126" t="str">
        <f>CONCATENATE("SUB TOTAL PRECIO ",C134)</f>
        <v>SUB TOTAL PRECIO ESTACIÓN PEDRERO</v>
      </c>
      <c r="D174" s="310"/>
      <c r="E174" s="311"/>
      <c r="F174" s="311"/>
      <c r="G174" s="127">
        <f>SUM(G137:G173)</f>
        <v>0</v>
      </c>
    </row>
    <row r="175" spans="2:7" s="17" customFormat="1" ht="73.5" customHeight="1">
      <c r="B175" s="34" t="s">
        <v>236</v>
      </c>
      <c r="C175" s="34"/>
      <c r="D175" s="16"/>
      <c r="E175" s="16"/>
      <c r="F175" s="16"/>
      <c r="G175" s="16"/>
    </row>
    <row r="176" spans="2:7" s="17" customFormat="1" ht="20.25" customHeight="1">
      <c r="B176" s="33" t="s">
        <v>233</v>
      </c>
      <c r="C176" s="33"/>
      <c r="D176" s="16"/>
      <c r="E176" s="16"/>
      <c r="F176" s="16"/>
      <c r="G176" s="16"/>
    </row>
    <row r="177" spans="2:7" s="17" customFormat="1" ht="20.25" customHeight="1">
      <c r="B177" s="33" t="s">
        <v>234</v>
      </c>
      <c r="C177" s="33"/>
      <c r="D177" s="16"/>
      <c r="E177" s="16"/>
      <c r="F177" s="16"/>
      <c r="G177" s="16"/>
    </row>
    <row r="178" spans="2:7" s="17" customFormat="1" ht="20.25" customHeight="1">
      <c r="B178" s="33" t="s">
        <v>235</v>
      </c>
      <c r="C178" s="33"/>
      <c r="D178" s="16"/>
      <c r="E178" s="16"/>
      <c r="F178" s="16"/>
      <c r="G178" s="16"/>
    </row>
    <row r="179" spans="2:7" s="104" customFormat="1" ht="15">
      <c r="B179" s="27"/>
      <c r="C179" s="160"/>
      <c r="D179" s="27"/>
    </row>
    <row r="180" spans="2:7" s="104" customFormat="1" ht="15">
      <c r="B180" s="343"/>
      <c r="C180" s="343"/>
      <c r="D180" s="158"/>
      <c r="E180" s="344"/>
      <c r="F180" s="344"/>
      <c r="G180" s="67"/>
    </row>
    <row r="181" spans="2:7" s="104" customFormat="1" ht="15.75" thickBot="1">
      <c r="B181" s="102"/>
      <c r="C181" s="136" t="s">
        <v>168</v>
      </c>
      <c r="D181" s="162"/>
      <c r="E181" s="102"/>
      <c r="F181" s="137"/>
      <c r="G181" s="137"/>
    </row>
    <row r="182" spans="2:7" s="168" customFormat="1" ht="21.75" customHeight="1" thickBot="1">
      <c r="B182" s="107" t="s">
        <v>0</v>
      </c>
      <c r="C182" s="316" t="s">
        <v>1</v>
      </c>
      <c r="D182" s="318" t="s">
        <v>2</v>
      </c>
      <c r="E182" s="304" t="s">
        <v>110</v>
      </c>
      <c r="F182" s="305"/>
      <c r="G182" s="306"/>
    </row>
    <row r="183" spans="2:7" s="168" customFormat="1" ht="15" thickBot="1">
      <c r="B183" s="108" t="s">
        <v>64</v>
      </c>
      <c r="C183" s="317"/>
      <c r="D183" s="319"/>
      <c r="E183" s="109" t="s">
        <v>106</v>
      </c>
      <c r="F183" s="110" t="s">
        <v>108</v>
      </c>
      <c r="G183" s="111" t="s">
        <v>109</v>
      </c>
    </row>
    <row r="184" spans="2:7" s="168" customFormat="1" ht="14.25">
      <c r="B184" s="128">
        <v>1</v>
      </c>
      <c r="C184" s="129" t="s">
        <v>19</v>
      </c>
      <c r="D184" s="130"/>
      <c r="E184" s="131"/>
      <c r="F184" s="132"/>
      <c r="G184" s="133"/>
    </row>
    <row r="185" spans="2:7" s="168" customFormat="1" ht="14.25">
      <c r="B185" s="83" t="s">
        <v>20</v>
      </c>
      <c r="C185" s="84" t="s">
        <v>186</v>
      </c>
      <c r="D185" s="85" t="s">
        <v>105</v>
      </c>
      <c r="E185" s="86"/>
      <c r="F185" s="87"/>
      <c r="G185" s="88">
        <f>E185*F185</f>
        <v>0</v>
      </c>
    </row>
    <row r="186" spans="2:7" s="168" customFormat="1" ht="14.25">
      <c r="B186" s="83" t="s">
        <v>107</v>
      </c>
      <c r="C186" s="84" t="s">
        <v>187</v>
      </c>
      <c r="D186" s="85" t="s">
        <v>105</v>
      </c>
      <c r="E186" s="86"/>
      <c r="F186" s="87"/>
      <c r="G186" s="88">
        <f>E186*F186</f>
        <v>0</v>
      </c>
    </row>
    <row r="187" spans="2:7" s="168" customFormat="1" ht="14.25">
      <c r="B187" s="83" t="s">
        <v>111</v>
      </c>
      <c r="C187" s="89" t="s">
        <v>183</v>
      </c>
      <c r="D187" s="85" t="s">
        <v>105</v>
      </c>
      <c r="E187" s="86"/>
      <c r="F187" s="87"/>
      <c r="G187" s="88">
        <f>E187*F187</f>
        <v>0</v>
      </c>
    </row>
    <row r="188" spans="2:7" s="168" customFormat="1" ht="14.25">
      <c r="B188" s="83" t="s">
        <v>185</v>
      </c>
      <c r="C188" s="89" t="s">
        <v>112</v>
      </c>
      <c r="D188" s="85" t="s">
        <v>105</v>
      </c>
      <c r="E188" s="86"/>
      <c r="F188" s="87"/>
      <c r="G188" s="88">
        <f>E188*F188</f>
        <v>0</v>
      </c>
    </row>
    <row r="189" spans="2:7" s="168" customFormat="1" ht="15.75" customHeight="1">
      <c r="B189" s="90"/>
      <c r="C189" s="134"/>
      <c r="D189" s="85"/>
      <c r="E189" s="86"/>
      <c r="F189" s="92"/>
      <c r="G189" s="88"/>
    </row>
    <row r="190" spans="2:7" s="168" customFormat="1" ht="14.25">
      <c r="B190" s="138">
        <v>2</v>
      </c>
      <c r="C190" s="139" t="s">
        <v>12</v>
      </c>
      <c r="D190" s="140"/>
      <c r="E190" s="141"/>
      <c r="F190" s="142"/>
      <c r="G190" s="143"/>
    </row>
    <row r="191" spans="2:7" s="30" customFormat="1" ht="14.25">
      <c r="B191" s="90" t="s">
        <v>5</v>
      </c>
      <c r="C191" s="91" t="s">
        <v>84</v>
      </c>
      <c r="D191" s="85"/>
      <c r="E191" s="86"/>
      <c r="F191" s="92"/>
      <c r="G191" s="88"/>
    </row>
    <row r="192" spans="2:7" s="104" customFormat="1" ht="15">
      <c r="B192" s="83" t="s">
        <v>21</v>
      </c>
      <c r="C192" s="84" t="s">
        <v>123</v>
      </c>
      <c r="D192" s="85" t="s">
        <v>105</v>
      </c>
      <c r="E192" s="86"/>
      <c r="F192" s="92"/>
      <c r="G192" s="88">
        <f t="shared" ref="G192:G200" si="12">E192*F192</f>
        <v>0</v>
      </c>
    </row>
    <row r="193" spans="2:7" s="104" customFormat="1" ht="15">
      <c r="B193" s="83" t="s">
        <v>22</v>
      </c>
      <c r="C193" s="84" t="s">
        <v>124</v>
      </c>
      <c r="D193" s="85" t="s">
        <v>105</v>
      </c>
      <c r="E193" s="86"/>
      <c r="F193" s="92"/>
      <c r="G193" s="88">
        <f t="shared" si="12"/>
        <v>0</v>
      </c>
    </row>
    <row r="194" spans="2:7" s="27" customFormat="1" ht="15">
      <c r="B194" s="83" t="s">
        <v>103</v>
      </c>
      <c r="C194" s="84" t="s">
        <v>77</v>
      </c>
      <c r="D194" s="85" t="s">
        <v>105</v>
      </c>
      <c r="E194" s="86"/>
      <c r="F194" s="92"/>
      <c r="G194" s="88">
        <f t="shared" si="12"/>
        <v>0</v>
      </c>
    </row>
    <row r="195" spans="2:7" s="27" customFormat="1" ht="15">
      <c r="B195" s="83" t="s">
        <v>85</v>
      </c>
      <c r="C195" s="84" t="s">
        <v>79</v>
      </c>
      <c r="D195" s="85" t="s">
        <v>105</v>
      </c>
      <c r="E195" s="86"/>
      <c r="F195" s="92"/>
      <c r="G195" s="88">
        <f t="shared" si="12"/>
        <v>0</v>
      </c>
    </row>
    <row r="196" spans="2:7" s="27" customFormat="1" ht="15">
      <c r="B196" s="83" t="s">
        <v>86</v>
      </c>
      <c r="C196" s="84" t="s">
        <v>78</v>
      </c>
      <c r="D196" s="85" t="s">
        <v>105</v>
      </c>
      <c r="E196" s="86"/>
      <c r="F196" s="92"/>
      <c r="G196" s="88">
        <f t="shared" si="12"/>
        <v>0</v>
      </c>
    </row>
    <row r="197" spans="2:7" s="27" customFormat="1" ht="15">
      <c r="B197" s="83" t="s">
        <v>87</v>
      </c>
      <c r="C197" s="84" t="s">
        <v>121</v>
      </c>
      <c r="D197" s="85" t="s">
        <v>105</v>
      </c>
      <c r="E197" s="86"/>
      <c r="F197" s="92"/>
      <c r="G197" s="88">
        <f t="shared" si="12"/>
        <v>0</v>
      </c>
    </row>
    <row r="198" spans="2:7" s="27" customFormat="1" ht="15">
      <c r="B198" s="83" t="s">
        <v>88</v>
      </c>
      <c r="C198" s="84" t="s">
        <v>120</v>
      </c>
      <c r="D198" s="85" t="s">
        <v>105</v>
      </c>
      <c r="E198" s="86"/>
      <c r="F198" s="92"/>
      <c r="G198" s="88">
        <f t="shared" si="12"/>
        <v>0</v>
      </c>
    </row>
    <row r="199" spans="2:7" s="27" customFormat="1" ht="15">
      <c r="B199" s="83" t="s">
        <v>89</v>
      </c>
      <c r="C199" s="84" t="s">
        <v>80</v>
      </c>
      <c r="D199" s="85" t="s">
        <v>105</v>
      </c>
      <c r="E199" s="86"/>
      <c r="F199" s="92"/>
      <c r="G199" s="88">
        <f t="shared" si="12"/>
        <v>0</v>
      </c>
    </row>
    <row r="200" spans="2:7" s="27" customFormat="1" ht="15">
      <c r="B200" s="83" t="s">
        <v>90</v>
      </c>
      <c r="C200" s="84" t="s">
        <v>132</v>
      </c>
      <c r="D200" s="85" t="s">
        <v>105</v>
      </c>
      <c r="E200" s="86"/>
      <c r="F200" s="92"/>
      <c r="G200" s="88">
        <f t="shared" si="12"/>
        <v>0</v>
      </c>
    </row>
    <row r="201" spans="2:7" s="104" customFormat="1" ht="15">
      <c r="B201" s="83"/>
      <c r="C201" s="135"/>
      <c r="D201" s="85"/>
      <c r="E201" s="86"/>
      <c r="F201" s="92"/>
      <c r="G201" s="88"/>
    </row>
    <row r="202" spans="2:7" s="104" customFormat="1" ht="15">
      <c r="B202" s="138">
        <v>3</v>
      </c>
      <c r="C202" s="139" t="s">
        <v>93</v>
      </c>
      <c r="D202" s="140"/>
      <c r="E202" s="141"/>
      <c r="F202" s="142"/>
      <c r="G202" s="143"/>
    </row>
    <row r="203" spans="2:7" s="104" customFormat="1" ht="15">
      <c r="B203" s="90" t="s">
        <v>7</v>
      </c>
      <c r="C203" s="91" t="s">
        <v>94</v>
      </c>
      <c r="D203" s="85"/>
      <c r="E203" s="86"/>
      <c r="F203" s="92"/>
      <c r="G203" s="88"/>
    </row>
    <row r="204" spans="2:7" s="168" customFormat="1" ht="14.25">
      <c r="B204" s="83" t="s">
        <v>23</v>
      </c>
      <c r="C204" s="84" t="s">
        <v>81</v>
      </c>
      <c r="D204" s="85" t="s">
        <v>105</v>
      </c>
      <c r="E204" s="86"/>
      <c r="F204" s="92"/>
      <c r="G204" s="88">
        <f t="shared" ref="G204:G208" si="13">E204*F204</f>
        <v>0</v>
      </c>
    </row>
    <row r="205" spans="2:7" s="104" customFormat="1" ht="15">
      <c r="B205" s="83" t="s">
        <v>24</v>
      </c>
      <c r="C205" s="84" t="s">
        <v>82</v>
      </c>
      <c r="D205" s="85" t="s">
        <v>105</v>
      </c>
      <c r="E205" s="86"/>
      <c r="F205" s="92"/>
      <c r="G205" s="88">
        <f t="shared" si="13"/>
        <v>0</v>
      </c>
    </row>
    <row r="206" spans="2:7" s="104" customFormat="1" ht="15">
      <c r="B206" s="83" t="s">
        <v>95</v>
      </c>
      <c r="C206" s="84" t="s">
        <v>83</v>
      </c>
      <c r="D206" s="85" t="s">
        <v>105</v>
      </c>
      <c r="E206" s="86"/>
      <c r="F206" s="92"/>
      <c r="G206" s="88">
        <f t="shared" si="13"/>
        <v>0</v>
      </c>
    </row>
    <row r="207" spans="2:7" s="104" customFormat="1" ht="15">
      <c r="B207" s="83" t="s">
        <v>96</v>
      </c>
      <c r="C207" s="84" t="s">
        <v>189</v>
      </c>
      <c r="D207" s="85" t="s">
        <v>105</v>
      </c>
      <c r="E207" s="86"/>
      <c r="F207" s="92"/>
      <c r="G207" s="88">
        <f t="shared" si="13"/>
        <v>0</v>
      </c>
    </row>
    <row r="208" spans="2:7" s="104" customFormat="1" ht="15">
      <c r="B208" s="83" t="s">
        <v>188</v>
      </c>
      <c r="C208" s="84" t="s">
        <v>211</v>
      </c>
      <c r="D208" s="85" t="s">
        <v>105</v>
      </c>
      <c r="E208" s="86"/>
      <c r="F208" s="92"/>
      <c r="G208" s="88">
        <f t="shared" si="13"/>
        <v>0</v>
      </c>
    </row>
    <row r="209" spans="2:7" s="104" customFormat="1" ht="15">
      <c r="B209" s="83"/>
      <c r="C209" s="93"/>
      <c r="D209" s="85"/>
      <c r="E209" s="86"/>
      <c r="F209" s="92"/>
      <c r="G209" s="88"/>
    </row>
    <row r="210" spans="2:7" s="104" customFormat="1" ht="15">
      <c r="B210" s="138">
        <v>4</v>
      </c>
      <c r="C210" s="144" t="s">
        <v>25</v>
      </c>
      <c r="D210" s="140"/>
      <c r="E210" s="141"/>
      <c r="F210" s="142"/>
      <c r="G210" s="143"/>
    </row>
    <row r="211" spans="2:7" s="104" customFormat="1" ht="15">
      <c r="B211" s="83" t="s">
        <v>8</v>
      </c>
      <c r="C211" s="84" t="s">
        <v>97</v>
      </c>
      <c r="D211" s="85" t="s">
        <v>105</v>
      </c>
      <c r="E211" s="86"/>
      <c r="F211" s="92"/>
      <c r="G211" s="88">
        <f t="shared" ref="G211:G214" si="14">E211*F211</f>
        <v>0</v>
      </c>
    </row>
    <row r="212" spans="2:7" s="104" customFormat="1" ht="15">
      <c r="B212" s="83" t="s">
        <v>9</v>
      </c>
      <c r="C212" s="84" t="s">
        <v>99</v>
      </c>
      <c r="D212" s="85" t="s">
        <v>105</v>
      </c>
      <c r="E212" s="86"/>
      <c r="F212" s="92"/>
      <c r="G212" s="88">
        <f t="shared" si="14"/>
        <v>0</v>
      </c>
    </row>
    <row r="213" spans="2:7" s="104" customFormat="1" ht="15">
      <c r="B213" s="83" t="s">
        <v>98</v>
      </c>
      <c r="C213" s="84" t="s">
        <v>100</v>
      </c>
      <c r="D213" s="85" t="s">
        <v>105</v>
      </c>
      <c r="E213" s="86"/>
      <c r="F213" s="92"/>
      <c r="G213" s="88">
        <f t="shared" si="14"/>
        <v>0</v>
      </c>
    </row>
    <row r="214" spans="2:7" s="104" customFormat="1" ht="15">
      <c r="B214" s="83" t="s">
        <v>113</v>
      </c>
      <c r="C214" s="84" t="s">
        <v>114</v>
      </c>
      <c r="D214" s="85" t="s">
        <v>105</v>
      </c>
      <c r="E214" s="86"/>
      <c r="F214" s="92"/>
      <c r="G214" s="88">
        <f t="shared" si="14"/>
        <v>0</v>
      </c>
    </row>
    <row r="215" spans="2:7" s="104" customFormat="1" ht="15">
      <c r="B215" s="83"/>
      <c r="C215" s="84"/>
      <c r="D215" s="85"/>
      <c r="E215" s="86"/>
      <c r="F215" s="92"/>
      <c r="G215" s="88"/>
    </row>
    <row r="216" spans="2:7" s="104" customFormat="1" ht="15">
      <c r="B216" s="138">
        <v>5</v>
      </c>
      <c r="C216" s="139" t="s">
        <v>26</v>
      </c>
      <c r="D216" s="140"/>
      <c r="E216" s="141"/>
      <c r="F216" s="142"/>
      <c r="G216" s="143"/>
    </row>
    <row r="217" spans="2:7" s="104" customFormat="1" ht="15">
      <c r="B217" s="83" t="s">
        <v>11</v>
      </c>
      <c r="C217" s="84" t="s">
        <v>10</v>
      </c>
      <c r="D217" s="85" t="s">
        <v>105</v>
      </c>
      <c r="E217" s="86"/>
      <c r="F217" s="92"/>
      <c r="G217" s="88">
        <f t="shared" ref="G217:G219" si="15">E217*F217</f>
        <v>0</v>
      </c>
    </row>
    <row r="218" spans="2:7" s="104" customFormat="1" ht="15">
      <c r="B218" s="83" t="s">
        <v>27</v>
      </c>
      <c r="C218" s="84" t="s">
        <v>180</v>
      </c>
      <c r="D218" s="85" t="s">
        <v>105</v>
      </c>
      <c r="E218" s="86"/>
      <c r="F218" s="92"/>
      <c r="G218" s="88">
        <f t="shared" si="15"/>
        <v>0</v>
      </c>
    </row>
    <row r="219" spans="2:7" s="104" customFormat="1" ht="15">
      <c r="B219" s="83" t="s">
        <v>92</v>
      </c>
      <c r="C219" s="84" t="s">
        <v>181</v>
      </c>
      <c r="D219" s="85" t="s">
        <v>105</v>
      </c>
      <c r="E219" s="86"/>
      <c r="F219" s="92"/>
      <c r="G219" s="88">
        <f t="shared" si="15"/>
        <v>0</v>
      </c>
    </row>
    <row r="220" spans="2:7" s="104" customFormat="1" ht="15.75" thickBot="1">
      <c r="B220" s="94"/>
      <c r="C220" s="95"/>
      <c r="D220" s="96"/>
      <c r="E220" s="97"/>
      <c r="F220" s="98"/>
      <c r="G220" s="99"/>
    </row>
    <row r="221" spans="2:7" s="169" customFormat="1" ht="15.75" thickBot="1">
      <c r="B221" s="125"/>
      <c r="C221" s="126" t="str">
        <f>CONCATENATE("SUB TOTAL PRECIO ",C181)</f>
        <v>SUB TOTAL PRECIO ESTACIÓN SAN JOAQUÍN</v>
      </c>
      <c r="D221" s="310"/>
      <c r="E221" s="311"/>
      <c r="F221" s="311"/>
      <c r="G221" s="127">
        <f>SUM(G184:G220)</f>
        <v>0</v>
      </c>
    </row>
    <row r="222" spans="2:7" s="17" customFormat="1" ht="73.5" customHeight="1">
      <c r="B222" s="34" t="s">
        <v>236</v>
      </c>
      <c r="C222" s="34"/>
      <c r="D222" s="16"/>
      <c r="E222" s="16"/>
      <c r="F222" s="16"/>
      <c r="G222" s="16"/>
    </row>
    <row r="223" spans="2:7" s="17" customFormat="1" ht="20.25" customHeight="1">
      <c r="B223" s="33" t="s">
        <v>233</v>
      </c>
      <c r="C223" s="33"/>
      <c r="D223" s="16"/>
      <c r="E223" s="16"/>
      <c r="F223" s="16"/>
      <c r="G223" s="16"/>
    </row>
    <row r="224" spans="2:7" s="17" customFormat="1" ht="20.25" customHeight="1">
      <c r="B224" s="33" t="s">
        <v>234</v>
      </c>
      <c r="C224" s="33"/>
      <c r="D224" s="16"/>
      <c r="E224" s="16"/>
      <c r="F224" s="16"/>
      <c r="G224" s="16"/>
    </row>
    <row r="225" spans="2:7" s="17" customFormat="1" ht="20.25" customHeight="1">
      <c r="B225" s="33" t="s">
        <v>235</v>
      </c>
      <c r="C225" s="33"/>
      <c r="D225" s="16"/>
      <c r="E225" s="16"/>
      <c r="F225" s="16"/>
      <c r="G225" s="16"/>
    </row>
    <row r="226" spans="2:7" s="104" customFormat="1" ht="15">
      <c r="B226" s="27"/>
      <c r="C226" s="160"/>
      <c r="D226" s="27"/>
    </row>
    <row r="227" spans="2:7" s="104" customFormat="1" ht="15">
      <c r="B227" s="27"/>
      <c r="C227" s="160"/>
      <c r="D227" s="27"/>
    </row>
    <row r="228" spans="2:7" s="104" customFormat="1" ht="15.75" thickBot="1">
      <c r="B228" s="102"/>
      <c r="C228" s="136" t="s">
        <v>169</v>
      </c>
      <c r="D228" s="162"/>
      <c r="E228" s="102"/>
      <c r="F228" s="137"/>
      <c r="G228" s="137"/>
    </row>
    <row r="229" spans="2:7" s="168" customFormat="1" ht="21.75" customHeight="1" thickBot="1">
      <c r="B229" s="107" t="s">
        <v>0</v>
      </c>
      <c r="C229" s="316" t="s">
        <v>1</v>
      </c>
      <c r="D229" s="318" t="s">
        <v>2</v>
      </c>
      <c r="E229" s="304" t="s">
        <v>110</v>
      </c>
      <c r="F229" s="305"/>
      <c r="G229" s="306"/>
    </row>
    <row r="230" spans="2:7" s="168" customFormat="1" ht="15" thickBot="1">
      <c r="B230" s="108" t="s">
        <v>65</v>
      </c>
      <c r="C230" s="317"/>
      <c r="D230" s="319"/>
      <c r="E230" s="109" t="s">
        <v>106</v>
      </c>
      <c r="F230" s="110" t="s">
        <v>108</v>
      </c>
      <c r="G230" s="111" t="s">
        <v>109</v>
      </c>
    </row>
    <row r="231" spans="2:7" s="168" customFormat="1" ht="14.25">
      <c r="B231" s="128">
        <v>1</v>
      </c>
      <c r="C231" s="129" t="s">
        <v>19</v>
      </c>
      <c r="D231" s="130"/>
      <c r="E231" s="131"/>
      <c r="F231" s="132"/>
      <c r="G231" s="133"/>
    </row>
    <row r="232" spans="2:7" s="168" customFormat="1" ht="14.25">
      <c r="B232" s="83" t="s">
        <v>20</v>
      </c>
      <c r="C232" s="84" t="s">
        <v>186</v>
      </c>
      <c r="D232" s="85" t="s">
        <v>105</v>
      </c>
      <c r="E232" s="86"/>
      <c r="F232" s="87"/>
      <c r="G232" s="88">
        <f>E232*F232</f>
        <v>0</v>
      </c>
    </row>
    <row r="233" spans="2:7" s="168" customFormat="1" ht="14.25">
      <c r="B233" s="83" t="s">
        <v>107</v>
      </c>
      <c r="C233" s="84" t="s">
        <v>187</v>
      </c>
      <c r="D233" s="85" t="s">
        <v>105</v>
      </c>
      <c r="E233" s="86"/>
      <c r="F233" s="87"/>
      <c r="G233" s="88">
        <f>E233*F233</f>
        <v>0</v>
      </c>
    </row>
    <row r="234" spans="2:7" s="168" customFormat="1" ht="14.25">
      <c r="B234" s="83" t="s">
        <v>111</v>
      </c>
      <c r="C234" s="89" t="s">
        <v>183</v>
      </c>
      <c r="D234" s="85" t="s">
        <v>105</v>
      </c>
      <c r="E234" s="86"/>
      <c r="F234" s="87"/>
      <c r="G234" s="88">
        <f>E234*F234</f>
        <v>0</v>
      </c>
    </row>
    <row r="235" spans="2:7" s="168" customFormat="1" ht="14.25">
      <c r="B235" s="83" t="s">
        <v>185</v>
      </c>
      <c r="C235" s="89" t="s">
        <v>112</v>
      </c>
      <c r="D235" s="85" t="s">
        <v>105</v>
      </c>
      <c r="E235" s="86"/>
      <c r="F235" s="87"/>
      <c r="G235" s="88">
        <f>E235*F235</f>
        <v>0</v>
      </c>
    </row>
    <row r="236" spans="2:7" s="168" customFormat="1" ht="15.75" customHeight="1">
      <c r="B236" s="90"/>
      <c r="C236" s="134"/>
      <c r="D236" s="85"/>
      <c r="E236" s="86"/>
      <c r="F236" s="92"/>
      <c r="G236" s="88"/>
    </row>
    <row r="237" spans="2:7" s="168" customFormat="1" ht="14.25">
      <c r="B237" s="138">
        <v>2</v>
      </c>
      <c r="C237" s="139" t="s">
        <v>12</v>
      </c>
      <c r="D237" s="140"/>
      <c r="E237" s="141"/>
      <c r="F237" s="142"/>
      <c r="G237" s="143"/>
    </row>
    <row r="238" spans="2:7" s="30" customFormat="1" ht="14.25">
      <c r="B238" s="90" t="s">
        <v>5</v>
      </c>
      <c r="C238" s="91" t="s">
        <v>84</v>
      </c>
      <c r="D238" s="85"/>
      <c r="E238" s="86"/>
      <c r="F238" s="92"/>
      <c r="G238" s="88"/>
    </row>
    <row r="239" spans="2:7" s="104" customFormat="1" ht="15">
      <c r="B239" s="83" t="s">
        <v>21</v>
      </c>
      <c r="C239" s="84" t="s">
        <v>123</v>
      </c>
      <c r="D239" s="85" t="s">
        <v>105</v>
      </c>
      <c r="E239" s="86"/>
      <c r="F239" s="92"/>
      <c r="G239" s="88">
        <f t="shared" ref="G239:G247" si="16">E239*F239</f>
        <v>0</v>
      </c>
    </row>
    <row r="240" spans="2:7" s="104" customFormat="1" ht="15">
      <c r="B240" s="83" t="s">
        <v>22</v>
      </c>
      <c r="C240" s="84" t="s">
        <v>124</v>
      </c>
      <c r="D240" s="85" t="s">
        <v>105</v>
      </c>
      <c r="E240" s="86"/>
      <c r="F240" s="92"/>
      <c r="G240" s="88">
        <f t="shared" si="16"/>
        <v>0</v>
      </c>
    </row>
    <row r="241" spans="2:7" s="27" customFormat="1" ht="15">
      <c r="B241" s="83" t="s">
        <v>103</v>
      </c>
      <c r="C241" s="84" t="s">
        <v>77</v>
      </c>
      <c r="D241" s="85" t="s">
        <v>105</v>
      </c>
      <c r="E241" s="86"/>
      <c r="F241" s="92"/>
      <c r="G241" s="88">
        <f t="shared" si="16"/>
        <v>0</v>
      </c>
    </row>
    <row r="242" spans="2:7" s="27" customFormat="1" ht="15">
      <c r="B242" s="83" t="s">
        <v>85</v>
      </c>
      <c r="C242" s="84" t="s">
        <v>79</v>
      </c>
      <c r="D242" s="85" t="s">
        <v>105</v>
      </c>
      <c r="E242" s="86"/>
      <c r="F242" s="92"/>
      <c r="G242" s="88">
        <f t="shared" si="16"/>
        <v>0</v>
      </c>
    </row>
    <row r="243" spans="2:7" s="27" customFormat="1" ht="15">
      <c r="B243" s="83" t="s">
        <v>86</v>
      </c>
      <c r="C243" s="84" t="s">
        <v>78</v>
      </c>
      <c r="D243" s="85" t="s">
        <v>105</v>
      </c>
      <c r="E243" s="86"/>
      <c r="F243" s="92"/>
      <c r="G243" s="88">
        <f t="shared" si="16"/>
        <v>0</v>
      </c>
    </row>
    <row r="244" spans="2:7" s="27" customFormat="1" ht="15">
      <c r="B244" s="83" t="s">
        <v>87</v>
      </c>
      <c r="C244" s="84" t="s">
        <v>121</v>
      </c>
      <c r="D244" s="85" t="s">
        <v>105</v>
      </c>
      <c r="E244" s="86"/>
      <c r="F244" s="92"/>
      <c r="G244" s="88">
        <f t="shared" si="16"/>
        <v>0</v>
      </c>
    </row>
    <row r="245" spans="2:7" s="27" customFormat="1" ht="15">
      <c r="B245" s="83" t="s">
        <v>88</v>
      </c>
      <c r="C245" s="84" t="s">
        <v>120</v>
      </c>
      <c r="D245" s="85" t="s">
        <v>105</v>
      </c>
      <c r="E245" s="86"/>
      <c r="F245" s="92"/>
      <c r="G245" s="88">
        <f t="shared" si="16"/>
        <v>0</v>
      </c>
    </row>
    <row r="246" spans="2:7" s="27" customFormat="1" ht="15">
      <c r="B246" s="83" t="s">
        <v>89</v>
      </c>
      <c r="C246" s="84" t="s">
        <v>80</v>
      </c>
      <c r="D246" s="85" t="s">
        <v>105</v>
      </c>
      <c r="E246" s="86"/>
      <c r="F246" s="92"/>
      <c r="G246" s="88">
        <f t="shared" si="16"/>
        <v>0</v>
      </c>
    </row>
    <row r="247" spans="2:7" s="27" customFormat="1" ht="15">
      <c r="B247" s="83" t="s">
        <v>90</v>
      </c>
      <c r="C247" s="84" t="s">
        <v>132</v>
      </c>
      <c r="D247" s="85" t="s">
        <v>105</v>
      </c>
      <c r="E247" s="86"/>
      <c r="F247" s="92"/>
      <c r="G247" s="88">
        <f t="shared" si="16"/>
        <v>0</v>
      </c>
    </row>
    <row r="248" spans="2:7" s="104" customFormat="1" ht="15">
      <c r="B248" s="83"/>
      <c r="C248" s="135"/>
      <c r="D248" s="85"/>
      <c r="E248" s="86"/>
      <c r="F248" s="92"/>
      <c r="G248" s="88"/>
    </row>
    <row r="249" spans="2:7" s="104" customFormat="1" ht="15">
      <c r="B249" s="138">
        <v>3</v>
      </c>
      <c r="C249" s="139" t="s">
        <v>93</v>
      </c>
      <c r="D249" s="140"/>
      <c r="E249" s="141"/>
      <c r="F249" s="142"/>
      <c r="G249" s="143"/>
    </row>
    <row r="250" spans="2:7" s="104" customFormat="1" ht="15">
      <c r="B250" s="90" t="s">
        <v>7</v>
      </c>
      <c r="C250" s="91" t="s">
        <v>94</v>
      </c>
      <c r="D250" s="85"/>
      <c r="E250" s="86"/>
      <c r="F250" s="92"/>
      <c r="G250" s="88"/>
    </row>
    <row r="251" spans="2:7" s="168" customFormat="1" ht="14.25">
      <c r="B251" s="83" t="s">
        <v>23</v>
      </c>
      <c r="C251" s="84" t="s">
        <v>81</v>
      </c>
      <c r="D251" s="85" t="s">
        <v>105</v>
      </c>
      <c r="E251" s="86"/>
      <c r="F251" s="92"/>
      <c r="G251" s="88">
        <f t="shared" ref="G251:G255" si="17">E251*F251</f>
        <v>0</v>
      </c>
    </row>
    <row r="252" spans="2:7" s="104" customFormat="1" ht="15">
      <c r="B252" s="83" t="s">
        <v>24</v>
      </c>
      <c r="C252" s="84" t="s">
        <v>82</v>
      </c>
      <c r="D252" s="85" t="s">
        <v>105</v>
      </c>
      <c r="E252" s="86"/>
      <c r="F252" s="92"/>
      <c r="G252" s="88">
        <f t="shared" si="17"/>
        <v>0</v>
      </c>
    </row>
    <row r="253" spans="2:7" s="104" customFormat="1" ht="15">
      <c r="B253" s="83" t="s">
        <v>95</v>
      </c>
      <c r="C253" s="84" t="s">
        <v>83</v>
      </c>
      <c r="D253" s="85" t="s">
        <v>105</v>
      </c>
      <c r="E253" s="86"/>
      <c r="F253" s="92"/>
      <c r="G253" s="88">
        <f t="shared" si="17"/>
        <v>0</v>
      </c>
    </row>
    <row r="254" spans="2:7" s="104" customFormat="1" ht="15">
      <c r="B254" s="83" t="s">
        <v>96</v>
      </c>
      <c r="C254" s="84" t="s">
        <v>189</v>
      </c>
      <c r="D254" s="85" t="s">
        <v>105</v>
      </c>
      <c r="E254" s="86"/>
      <c r="F254" s="92"/>
      <c r="G254" s="88">
        <f t="shared" si="17"/>
        <v>0</v>
      </c>
    </row>
    <row r="255" spans="2:7" s="104" customFormat="1" ht="15">
      <c r="B255" s="83" t="s">
        <v>188</v>
      </c>
      <c r="C255" s="84" t="s">
        <v>211</v>
      </c>
      <c r="D255" s="85" t="s">
        <v>105</v>
      </c>
      <c r="E255" s="86"/>
      <c r="F255" s="92"/>
      <c r="G255" s="88">
        <f t="shared" si="17"/>
        <v>0</v>
      </c>
    </row>
    <row r="256" spans="2:7" s="104" customFormat="1" ht="15">
      <c r="B256" s="83"/>
      <c r="C256" s="93"/>
      <c r="D256" s="85"/>
      <c r="E256" s="86"/>
      <c r="F256" s="92"/>
      <c r="G256" s="88"/>
    </row>
    <row r="257" spans="2:7" s="104" customFormat="1" ht="15">
      <c r="B257" s="138">
        <v>4</v>
      </c>
      <c r="C257" s="144" t="s">
        <v>25</v>
      </c>
      <c r="D257" s="140"/>
      <c r="E257" s="141"/>
      <c r="F257" s="142"/>
      <c r="G257" s="143"/>
    </row>
    <row r="258" spans="2:7" s="104" customFormat="1" ht="15">
      <c r="B258" s="83" t="s">
        <v>8</v>
      </c>
      <c r="C258" s="84" t="s">
        <v>97</v>
      </c>
      <c r="D258" s="85" t="s">
        <v>105</v>
      </c>
      <c r="E258" s="86"/>
      <c r="F258" s="92"/>
      <c r="G258" s="88">
        <f t="shared" ref="G258:G261" si="18">E258*F258</f>
        <v>0</v>
      </c>
    </row>
    <row r="259" spans="2:7" s="104" customFormat="1" ht="15">
      <c r="B259" s="83" t="s">
        <v>9</v>
      </c>
      <c r="C259" s="84" t="s">
        <v>99</v>
      </c>
      <c r="D259" s="85" t="s">
        <v>105</v>
      </c>
      <c r="E259" s="86"/>
      <c r="F259" s="92"/>
      <c r="G259" s="88">
        <f t="shared" si="18"/>
        <v>0</v>
      </c>
    </row>
    <row r="260" spans="2:7" s="104" customFormat="1" ht="15">
      <c r="B260" s="83" t="s">
        <v>98</v>
      </c>
      <c r="C260" s="84" t="s">
        <v>100</v>
      </c>
      <c r="D260" s="85" t="s">
        <v>105</v>
      </c>
      <c r="E260" s="86"/>
      <c r="F260" s="92"/>
      <c r="G260" s="88">
        <f t="shared" si="18"/>
        <v>0</v>
      </c>
    </row>
    <row r="261" spans="2:7" s="104" customFormat="1" ht="15">
      <c r="B261" s="83" t="s">
        <v>113</v>
      </c>
      <c r="C261" s="84" t="s">
        <v>114</v>
      </c>
      <c r="D261" s="85" t="s">
        <v>105</v>
      </c>
      <c r="E261" s="86"/>
      <c r="F261" s="92"/>
      <c r="G261" s="88">
        <f t="shared" si="18"/>
        <v>0</v>
      </c>
    </row>
    <row r="262" spans="2:7" s="104" customFormat="1" ht="15">
      <c r="B262" s="83"/>
      <c r="C262" s="84"/>
      <c r="D262" s="85"/>
      <c r="E262" s="86"/>
      <c r="F262" s="92"/>
      <c r="G262" s="88"/>
    </row>
    <row r="263" spans="2:7" s="104" customFormat="1" ht="15">
      <c r="B263" s="138">
        <v>5</v>
      </c>
      <c r="C263" s="139" t="s">
        <v>26</v>
      </c>
      <c r="D263" s="140"/>
      <c r="E263" s="141"/>
      <c r="F263" s="142"/>
      <c r="G263" s="143"/>
    </row>
    <row r="264" spans="2:7" s="104" customFormat="1" ht="15">
      <c r="B264" s="83" t="s">
        <v>11</v>
      </c>
      <c r="C264" s="84" t="s">
        <v>10</v>
      </c>
      <c r="D264" s="85" t="s">
        <v>105</v>
      </c>
      <c r="E264" s="86"/>
      <c r="F264" s="92"/>
      <c r="G264" s="88">
        <f t="shared" ref="G264:G266" si="19">E264*F264</f>
        <v>0</v>
      </c>
    </row>
    <row r="265" spans="2:7" s="104" customFormat="1" ht="15">
      <c r="B265" s="83" t="s">
        <v>27</v>
      </c>
      <c r="C265" s="84" t="s">
        <v>180</v>
      </c>
      <c r="D265" s="85" t="s">
        <v>105</v>
      </c>
      <c r="E265" s="86"/>
      <c r="F265" s="92"/>
      <c r="G265" s="88">
        <f t="shared" si="19"/>
        <v>0</v>
      </c>
    </row>
    <row r="266" spans="2:7" s="104" customFormat="1" ht="15">
      <c r="B266" s="83" t="s">
        <v>92</v>
      </c>
      <c r="C266" s="84" t="s">
        <v>181</v>
      </c>
      <c r="D266" s="85" t="s">
        <v>105</v>
      </c>
      <c r="E266" s="86"/>
      <c r="F266" s="92"/>
      <c r="G266" s="88">
        <f t="shared" si="19"/>
        <v>0</v>
      </c>
    </row>
    <row r="267" spans="2:7" s="104" customFormat="1" ht="15.75" thickBot="1">
      <c r="B267" s="94"/>
      <c r="C267" s="95"/>
      <c r="D267" s="96"/>
      <c r="E267" s="97"/>
      <c r="F267" s="98"/>
      <c r="G267" s="99"/>
    </row>
    <row r="268" spans="2:7" s="169" customFormat="1" ht="15.75" thickBot="1">
      <c r="B268" s="125"/>
      <c r="C268" s="126" t="str">
        <f>CONCATENATE("SUB TOTAL PRECIO ",C228)</f>
        <v>SUB TOTAL PRECIO ESTACIÓN CAMINO AGRÍCOLA</v>
      </c>
      <c r="D268" s="310"/>
      <c r="E268" s="311"/>
      <c r="F268" s="311"/>
      <c r="G268" s="127">
        <f>SUM(G231:G267)</f>
        <v>0</v>
      </c>
    </row>
    <row r="269" spans="2:7" s="17" customFormat="1" ht="73.5" customHeight="1">
      <c r="B269" s="34" t="s">
        <v>236</v>
      </c>
      <c r="C269" s="34"/>
      <c r="D269" s="16"/>
      <c r="E269" s="16"/>
      <c r="F269" s="16"/>
      <c r="G269" s="16"/>
    </row>
    <row r="270" spans="2:7" s="17" customFormat="1" ht="20.25" customHeight="1">
      <c r="B270" s="33" t="s">
        <v>233</v>
      </c>
      <c r="C270" s="33"/>
      <c r="D270" s="16"/>
      <c r="E270" s="16"/>
      <c r="F270" s="16"/>
      <c r="G270" s="16"/>
    </row>
    <row r="271" spans="2:7" s="17" customFormat="1" ht="20.25" customHeight="1">
      <c r="B271" s="33" t="s">
        <v>234</v>
      </c>
      <c r="C271" s="33"/>
      <c r="D271" s="16"/>
      <c r="E271" s="16"/>
      <c r="F271" s="16"/>
      <c r="G271" s="16"/>
    </row>
    <row r="272" spans="2:7" s="17" customFormat="1" ht="20.25" customHeight="1">
      <c r="B272" s="33" t="s">
        <v>235</v>
      </c>
      <c r="C272" s="33"/>
      <c r="D272" s="16"/>
      <c r="E272" s="16"/>
      <c r="F272" s="16"/>
      <c r="G272" s="16"/>
    </row>
    <row r="273" spans="2:7" s="104" customFormat="1" ht="15">
      <c r="B273" s="27"/>
      <c r="C273" s="160"/>
      <c r="D273" s="27"/>
    </row>
    <row r="274" spans="2:7" s="104" customFormat="1" ht="15">
      <c r="B274" s="343"/>
      <c r="C274" s="343"/>
      <c r="D274" s="158"/>
      <c r="E274" s="344"/>
      <c r="F274" s="344"/>
      <c r="G274" s="67"/>
    </row>
    <row r="275" spans="2:7" s="104" customFormat="1" ht="15.75" thickBot="1">
      <c r="B275" s="102"/>
      <c r="C275" s="136" t="s">
        <v>170</v>
      </c>
      <c r="D275" s="162"/>
      <c r="E275" s="102"/>
      <c r="F275" s="137"/>
      <c r="G275" s="137"/>
    </row>
    <row r="276" spans="2:7" s="168" customFormat="1" ht="21.75" customHeight="1" thickBot="1">
      <c r="B276" s="107" t="s">
        <v>0</v>
      </c>
      <c r="C276" s="316" t="s">
        <v>1</v>
      </c>
      <c r="D276" s="318" t="s">
        <v>2</v>
      </c>
      <c r="E276" s="304" t="s">
        <v>110</v>
      </c>
      <c r="F276" s="305"/>
      <c r="G276" s="306"/>
    </row>
    <row r="277" spans="2:7" s="168" customFormat="1" ht="15" thickBot="1">
      <c r="B277" s="108" t="s">
        <v>66</v>
      </c>
      <c r="C277" s="317"/>
      <c r="D277" s="319"/>
      <c r="E277" s="109" t="s">
        <v>106</v>
      </c>
      <c r="F277" s="110" t="s">
        <v>108</v>
      </c>
      <c r="G277" s="111" t="s">
        <v>109</v>
      </c>
    </row>
    <row r="278" spans="2:7" s="168" customFormat="1" ht="14.25">
      <c r="B278" s="128">
        <v>1</v>
      </c>
      <c r="C278" s="129" t="s">
        <v>19</v>
      </c>
      <c r="D278" s="130"/>
      <c r="E278" s="131"/>
      <c r="F278" s="132"/>
      <c r="G278" s="133"/>
    </row>
    <row r="279" spans="2:7" s="168" customFormat="1" ht="14.25">
      <c r="B279" s="83" t="s">
        <v>20</v>
      </c>
      <c r="C279" s="84" t="s">
        <v>186</v>
      </c>
      <c r="D279" s="85" t="s">
        <v>105</v>
      </c>
      <c r="E279" s="86"/>
      <c r="F279" s="87"/>
      <c r="G279" s="88">
        <f>E279*F279</f>
        <v>0</v>
      </c>
    </row>
    <row r="280" spans="2:7" s="168" customFormat="1" ht="14.25">
      <c r="B280" s="83" t="s">
        <v>107</v>
      </c>
      <c r="C280" s="84" t="s">
        <v>187</v>
      </c>
      <c r="D280" s="85" t="s">
        <v>105</v>
      </c>
      <c r="E280" s="86"/>
      <c r="F280" s="87"/>
      <c r="G280" s="88">
        <f>E280*F280</f>
        <v>0</v>
      </c>
    </row>
    <row r="281" spans="2:7" s="168" customFormat="1" ht="14.25">
      <c r="B281" s="83" t="s">
        <v>111</v>
      </c>
      <c r="C281" s="89" t="s">
        <v>183</v>
      </c>
      <c r="D281" s="85" t="s">
        <v>105</v>
      </c>
      <c r="E281" s="86"/>
      <c r="F281" s="87"/>
      <c r="G281" s="88">
        <f>E281*F281</f>
        <v>0</v>
      </c>
    </row>
    <row r="282" spans="2:7" s="168" customFormat="1" ht="14.25">
      <c r="B282" s="83" t="s">
        <v>185</v>
      </c>
      <c r="C282" s="89" t="s">
        <v>112</v>
      </c>
      <c r="D282" s="85" t="s">
        <v>105</v>
      </c>
      <c r="E282" s="86"/>
      <c r="F282" s="87"/>
      <c r="G282" s="88">
        <f>E282*F282</f>
        <v>0</v>
      </c>
    </row>
    <row r="283" spans="2:7" s="168" customFormat="1" ht="15.75" customHeight="1">
      <c r="B283" s="90"/>
      <c r="C283" s="134"/>
      <c r="D283" s="85"/>
      <c r="E283" s="86"/>
      <c r="F283" s="92"/>
      <c r="G283" s="88"/>
    </row>
    <row r="284" spans="2:7" s="168" customFormat="1" ht="14.25">
      <c r="B284" s="138">
        <v>2</v>
      </c>
      <c r="C284" s="139" t="s">
        <v>12</v>
      </c>
      <c r="D284" s="140"/>
      <c r="E284" s="141"/>
      <c r="F284" s="142"/>
      <c r="G284" s="143"/>
    </row>
    <row r="285" spans="2:7" s="30" customFormat="1" ht="14.25">
      <c r="B285" s="90" t="s">
        <v>5</v>
      </c>
      <c r="C285" s="91" t="s">
        <v>84</v>
      </c>
      <c r="D285" s="85"/>
      <c r="E285" s="86"/>
      <c r="F285" s="92"/>
      <c r="G285" s="88"/>
    </row>
    <row r="286" spans="2:7" s="104" customFormat="1" ht="15">
      <c r="B286" s="83" t="s">
        <v>21</v>
      </c>
      <c r="C286" s="84" t="s">
        <v>123</v>
      </c>
      <c r="D286" s="85" t="s">
        <v>105</v>
      </c>
      <c r="E286" s="86"/>
      <c r="F286" s="92"/>
      <c r="G286" s="88">
        <f t="shared" ref="G286:G294" si="20">E286*F286</f>
        <v>0</v>
      </c>
    </row>
    <row r="287" spans="2:7" s="104" customFormat="1" ht="15">
      <c r="B287" s="83" t="s">
        <v>22</v>
      </c>
      <c r="C287" s="84" t="s">
        <v>124</v>
      </c>
      <c r="D287" s="85" t="s">
        <v>105</v>
      </c>
      <c r="E287" s="86"/>
      <c r="F287" s="92"/>
      <c r="G287" s="88">
        <f t="shared" si="20"/>
        <v>0</v>
      </c>
    </row>
    <row r="288" spans="2:7" s="27" customFormat="1" ht="15">
      <c r="B288" s="83" t="s">
        <v>103</v>
      </c>
      <c r="C288" s="84" t="s">
        <v>77</v>
      </c>
      <c r="D288" s="85" t="s">
        <v>105</v>
      </c>
      <c r="E288" s="86"/>
      <c r="F288" s="92"/>
      <c r="G288" s="88">
        <f t="shared" si="20"/>
        <v>0</v>
      </c>
    </row>
    <row r="289" spans="2:7" s="27" customFormat="1" ht="15">
      <c r="B289" s="83" t="s">
        <v>85</v>
      </c>
      <c r="C289" s="84" t="s">
        <v>79</v>
      </c>
      <c r="D289" s="85" t="s">
        <v>105</v>
      </c>
      <c r="E289" s="86"/>
      <c r="F289" s="92"/>
      <c r="G289" s="88">
        <f t="shared" si="20"/>
        <v>0</v>
      </c>
    </row>
    <row r="290" spans="2:7" s="27" customFormat="1" ht="15">
      <c r="B290" s="83" t="s">
        <v>86</v>
      </c>
      <c r="C290" s="84" t="s">
        <v>78</v>
      </c>
      <c r="D290" s="85" t="s">
        <v>105</v>
      </c>
      <c r="E290" s="86"/>
      <c r="F290" s="92"/>
      <c r="G290" s="88">
        <f t="shared" si="20"/>
        <v>0</v>
      </c>
    </row>
    <row r="291" spans="2:7" s="27" customFormat="1" ht="15">
      <c r="B291" s="83" t="s">
        <v>87</v>
      </c>
      <c r="C291" s="84" t="s">
        <v>121</v>
      </c>
      <c r="D291" s="85" t="s">
        <v>105</v>
      </c>
      <c r="E291" s="86"/>
      <c r="F291" s="92"/>
      <c r="G291" s="88">
        <f t="shared" si="20"/>
        <v>0</v>
      </c>
    </row>
    <row r="292" spans="2:7" s="27" customFormat="1" ht="15">
      <c r="B292" s="83" t="s">
        <v>88</v>
      </c>
      <c r="C292" s="84" t="s">
        <v>120</v>
      </c>
      <c r="D292" s="85" t="s">
        <v>105</v>
      </c>
      <c r="E292" s="86"/>
      <c r="F292" s="92"/>
      <c r="G292" s="88">
        <f t="shared" si="20"/>
        <v>0</v>
      </c>
    </row>
    <row r="293" spans="2:7" s="27" customFormat="1" ht="15">
      <c r="B293" s="83" t="s">
        <v>89</v>
      </c>
      <c r="C293" s="84" t="s">
        <v>80</v>
      </c>
      <c r="D293" s="85" t="s">
        <v>105</v>
      </c>
      <c r="E293" s="86"/>
      <c r="F293" s="92"/>
      <c r="G293" s="88">
        <f t="shared" si="20"/>
        <v>0</v>
      </c>
    </row>
    <row r="294" spans="2:7" s="27" customFormat="1" ht="15">
      <c r="B294" s="83" t="s">
        <v>90</v>
      </c>
      <c r="C294" s="84" t="s">
        <v>132</v>
      </c>
      <c r="D294" s="85" t="s">
        <v>105</v>
      </c>
      <c r="E294" s="86"/>
      <c r="F294" s="92"/>
      <c r="G294" s="88">
        <f t="shared" si="20"/>
        <v>0</v>
      </c>
    </row>
    <row r="295" spans="2:7" s="104" customFormat="1" ht="15">
      <c r="B295" s="83"/>
      <c r="C295" s="135"/>
      <c r="D295" s="85"/>
      <c r="E295" s="86"/>
      <c r="F295" s="92"/>
      <c r="G295" s="88"/>
    </row>
    <row r="296" spans="2:7" s="104" customFormat="1" ht="15">
      <c r="B296" s="138">
        <v>3</v>
      </c>
      <c r="C296" s="139" t="s">
        <v>93</v>
      </c>
      <c r="D296" s="140"/>
      <c r="E296" s="141"/>
      <c r="F296" s="142"/>
      <c r="G296" s="143"/>
    </row>
    <row r="297" spans="2:7" s="104" customFormat="1" ht="15">
      <c r="B297" s="90" t="s">
        <v>7</v>
      </c>
      <c r="C297" s="91" t="s">
        <v>94</v>
      </c>
      <c r="D297" s="85"/>
      <c r="E297" s="86"/>
      <c r="F297" s="92"/>
      <c r="G297" s="88"/>
    </row>
    <row r="298" spans="2:7" s="168" customFormat="1" ht="14.25">
      <c r="B298" s="83" t="s">
        <v>23</v>
      </c>
      <c r="C298" s="84" t="s">
        <v>81</v>
      </c>
      <c r="D298" s="85" t="s">
        <v>105</v>
      </c>
      <c r="E298" s="86"/>
      <c r="F298" s="92"/>
      <c r="G298" s="88">
        <f t="shared" ref="G298:G302" si="21">E298*F298</f>
        <v>0</v>
      </c>
    </row>
    <row r="299" spans="2:7" s="104" customFormat="1" ht="15">
      <c r="B299" s="83" t="s">
        <v>24</v>
      </c>
      <c r="C299" s="84" t="s">
        <v>82</v>
      </c>
      <c r="D299" s="85" t="s">
        <v>105</v>
      </c>
      <c r="E299" s="86"/>
      <c r="F299" s="92"/>
      <c r="G299" s="88">
        <f t="shared" si="21"/>
        <v>0</v>
      </c>
    </row>
    <row r="300" spans="2:7" s="104" customFormat="1" ht="15">
      <c r="B300" s="83" t="s">
        <v>95</v>
      </c>
      <c r="C300" s="84" t="s">
        <v>83</v>
      </c>
      <c r="D300" s="85" t="s">
        <v>105</v>
      </c>
      <c r="E300" s="86"/>
      <c r="F300" s="92"/>
      <c r="G300" s="88">
        <f t="shared" si="21"/>
        <v>0</v>
      </c>
    </row>
    <row r="301" spans="2:7" s="104" customFormat="1" ht="15">
      <c r="B301" s="83" t="s">
        <v>96</v>
      </c>
      <c r="C301" s="84" t="s">
        <v>189</v>
      </c>
      <c r="D301" s="85" t="s">
        <v>105</v>
      </c>
      <c r="E301" s="86"/>
      <c r="F301" s="92"/>
      <c r="G301" s="88">
        <f t="shared" si="21"/>
        <v>0</v>
      </c>
    </row>
    <row r="302" spans="2:7" s="104" customFormat="1" ht="15">
      <c r="B302" s="83" t="s">
        <v>188</v>
      </c>
      <c r="C302" s="84" t="s">
        <v>211</v>
      </c>
      <c r="D302" s="85" t="s">
        <v>105</v>
      </c>
      <c r="E302" s="86"/>
      <c r="F302" s="92"/>
      <c r="G302" s="88">
        <f t="shared" si="21"/>
        <v>0</v>
      </c>
    </row>
    <row r="303" spans="2:7" s="104" customFormat="1" ht="15">
      <c r="B303" s="83"/>
      <c r="C303" s="93"/>
      <c r="D303" s="85"/>
      <c r="E303" s="86"/>
      <c r="F303" s="92"/>
      <c r="G303" s="88"/>
    </row>
    <row r="304" spans="2:7" s="104" customFormat="1" ht="15">
      <c r="B304" s="138">
        <v>4</v>
      </c>
      <c r="C304" s="144" t="s">
        <v>25</v>
      </c>
      <c r="D304" s="140"/>
      <c r="E304" s="141"/>
      <c r="F304" s="142"/>
      <c r="G304" s="143"/>
    </row>
    <row r="305" spans="2:7" s="104" customFormat="1" ht="15">
      <c r="B305" s="83" t="s">
        <v>8</v>
      </c>
      <c r="C305" s="84" t="s">
        <v>97</v>
      </c>
      <c r="D305" s="85" t="s">
        <v>105</v>
      </c>
      <c r="E305" s="86"/>
      <c r="F305" s="92"/>
      <c r="G305" s="88">
        <f t="shared" ref="G305:G308" si="22">E305*F305</f>
        <v>0</v>
      </c>
    </row>
    <row r="306" spans="2:7" s="104" customFormat="1" ht="15">
      <c r="B306" s="83" t="s">
        <v>9</v>
      </c>
      <c r="C306" s="84" t="s">
        <v>99</v>
      </c>
      <c r="D306" s="85" t="s">
        <v>105</v>
      </c>
      <c r="E306" s="86"/>
      <c r="F306" s="92"/>
      <c r="G306" s="88">
        <f t="shared" si="22"/>
        <v>0</v>
      </c>
    </row>
    <row r="307" spans="2:7" s="104" customFormat="1" ht="15">
      <c r="B307" s="83" t="s">
        <v>98</v>
      </c>
      <c r="C307" s="84" t="s">
        <v>100</v>
      </c>
      <c r="D307" s="85" t="s">
        <v>105</v>
      </c>
      <c r="E307" s="86"/>
      <c r="F307" s="92"/>
      <c r="G307" s="88">
        <f t="shared" si="22"/>
        <v>0</v>
      </c>
    </row>
    <row r="308" spans="2:7" s="104" customFormat="1" ht="15">
      <c r="B308" s="83" t="s">
        <v>113</v>
      </c>
      <c r="C308" s="84" t="s">
        <v>114</v>
      </c>
      <c r="D308" s="85" t="s">
        <v>105</v>
      </c>
      <c r="E308" s="86"/>
      <c r="F308" s="92"/>
      <c r="G308" s="88">
        <f t="shared" si="22"/>
        <v>0</v>
      </c>
    </row>
    <row r="309" spans="2:7" s="104" customFormat="1" ht="15">
      <c r="B309" s="83"/>
      <c r="C309" s="84"/>
      <c r="D309" s="85"/>
      <c r="E309" s="86"/>
      <c r="F309" s="92"/>
      <c r="G309" s="88"/>
    </row>
    <row r="310" spans="2:7" s="104" customFormat="1" ht="15">
      <c r="B310" s="138">
        <v>5</v>
      </c>
      <c r="C310" s="139" t="s">
        <v>26</v>
      </c>
      <c r="D310" s="140"/>
      <c r="E310" s="141"/>
      <c r="F310" s="142"/>
      <c r="G310" s="143"/>
    </row>
    <row r="311" spans="2:7" s="104" customFormat="1" ht="15">
      <c r="B311" s="83" t="s">
        <v>11</v>
      </c>
      <c r="C311" s="84" t="s">
        <v>10</v>
      </c>
      <c r="D311" s="85" t="s">
        <v>105</v>
      </c>
      <c r="E311" s="86"/>
      <c r="F311" s="92"/>
      <c r="G311" s="88">
        <f t="shared" ref="G311:G313" si="23">E311*F311</f>
        <v>0</v>
      </c>
    </row>
    <row r="312" spans="2:7" s="104" customFormat="1" ht="15">
      <c r="B312" s="83" t="s">
        <v>27</v>
      </c>
      <c r="C312" s="84" t="s">
        <v>180</v>
      </c>
      <c r="D312" s="85" t="s">
        <v>105</v>
      </c>
      <c r="E312" s="86"/>
      <c r="F312" s="92"/>
      <c r="G312" s="88">
        <f t="shared" si="23"/>
        <v>0</v>
      </c>
    </row>
    <row r="313" spans="2:7" s="104" customFormat="1" ht="15">
      <c r="B313" s="83" t="s">
        <v>92</v>
      </c>
      <c r="C313" s="84" t="s">
        <v>181</v>
      </c>
      <c r="D313" s="85" t="s">
        <v>105</v>
      </c>
      <c r="E313" s="86"/>
      <c r="F313" s="92"/>
      <c r="G313" s="88">
        <f t="shared" si="23"/>
        <v>0</v>
      </c>
    </row>
    <row r="314" spans="2:7" s="104" customFormat="1" ht="15.75" thickBot="1">
      <c r="B314" s="94"/>
      <c r="C314" s="95"/>
      <c r="D314" s="96"/>
      <c r="E314" s="97"/>
      <c r="F314" s="98"/>
      <c r="G314" s="99"/>
    </row>
    <row r="315" spans="2:7" s="169" customFormat="1" ht="15.75" thickBot="1">
      <c r="B315" s="125"/>
      <c r="C315" s="126" t="str">
        <f>CONCATENATE("SUB TOTAL PRECIO ",C275)</f>
        <v>SUB TOTAL PRECIO ESTACIÓN CARLOS VALDOVINOS</v>
      </c>
      <c r="D315" s="310"/>
      <c r="E315" s="311"/>
      <c r="F315" s="311"/>
      <c r="G315" s="127">
        <f>SUM(G278:G314)</f>
        <v>0</v>
      </c>
    </row>
    <row r="316" spans="2:7" s="17" customFormat="1" ht="73.5" customHeight="1">
      <c r="B316" s="34" t="s">
        <v>236</v>
      </c>
      <c r="C316" s="34"/>
      <c r="D316" s="16"/>
      <c r="E316" s="16"/>
      <c r="F316" s="16"/>
      <c r="G316" s="16"/>
    </row>
    <row r="317" spans="2:7" s="17" customFormat="1" ht="20.25" customHeight="1">
      <c r="B317" s="33" t="s">
        <v>233</v>
      </c>
      <c r="C317" s="33"/>
      <c r="D317" s="16"/>
      <c r="E317" s="16"/>
      <c r="F317" s="16"/>
      <c r="G317" s="16"/>
    </row>
    <row r="318" spans="2:7" s="17" customFormat="1" ht="20.25" customHeight="1">
      <c r="B318" s="33" t="s">
        <v>234</v>
      </c>
      <c r="C318" s="33"/>
      <c r="D318" s="16"/>
      <c r="E318" s="16"/>
      <c r="F318" s="16"/>
      <c r="G318" s="16"/>
    </row>
    <row r="319" spans="2:7" s="17" customFormat="1" ht="20.25" customHeight="1">
      <c r="B319" s="33" t="s">
        <v>235</v>
      </c>
      <c r="C319" s="33"/>
      <c r="D319" s="16"/>
      <c r="E319" s="16"/>
      <c r="F319" s="16"/>
      <c r="G319" s="16"/>
    </row>
    <row r="320" spans="2:7" s="104" customFormat="1" ht="15">
      <c r="B320" s="27"/>
      <c r="C320" s="160"/>
      <c r="D320" s="27"/>
    </row>
    <row r="321" spans="2:7" s="104" customFormat="1" ht="15">
      <c r="B321" s="27"/>
      <c r="C321" s="160"/>
      <c r="D321" s="27"/>
    </row>
    <row r="322" spans="2:7" s="104" customFormat="1" ht="15.75" thickBot="1">
      <c r="B322" s="102"/>
      <c r="C322" s="136" t="s">
        <v>171</v>
      </c>
      <c r="D322" s="162"/>
      <c r="E322" s="102"/>
      <c r="F322" s="137"/>
      <c r="G322" s="137"/>
    </row>
    <row r="323" spans="2:7" s="168" customFormat="1" ht="21.75" customHeight="1" thickBot="1">
      <c r="B323" s="107" t="s">
        <v>0</v>
      </c>
      <c r="C323" s="316" t="s">
        <v>1</v>
      </c>
      <c r="D323" s="318" t="s">
        <v>2</v>
      </c>
      <c r="E323" s="304" t="s">
        <v>110</v>
      </c>
      <c r="F323" s="305"/>
      <c r="G323" s="306"/>
    </row>
    <row r="324" spans="2:7" s="168" customFormat="1" ht="15" thickBot="1">
      <c r="B324" s="108" t="s">
        <v>67</v>
      </c>
      <c r="C324" s="317"/>
      <c r="D324" s="319"/>
      <c r="E324" s="109" t="s">
        <v>106</v>
      </c>
      <c r="F324" s="110" t="s">
        <v>108</v>
      </c>
      <c r="G324" s="111" t="s">
        <v>109</v>
      </c>
    </row>
    <row r="325" spans="2:7" s="168" customFormat="1" ht="14.25">
      <c r="B325" s="128">
        <v>1</v>
      </c>
      <c r="C325" s="129" t="s">
        <v>19</v>
      </c>
      <c r="D325" s="130"/>
      <c r="E325" s="131"/>
      <c r="F325" s="132"/>
      <c r="G325" s="133"/>
    </row>
    <row r="326" spans="2:7" s="168" customFormat="1" ht="14.25">
      <c r="B326" s="83" t="s">
        <v>20</v>
      </c>
      <c r="C326" s="84" t="s">
        <v>186</v>
      </c>
      <c r="D326" s="85" t="s">
        <v>105</v>
      </c>
      <c r="E326" s="86"/>
      <c r="F326" s="87"/>
      <c r="G326" s="88">
        <f>E326*F326</f>
        <v>0</v>
      </c>
    </row>
    <row r="327" spans="2:7" s="168" customFormat="1" ht="14.25">
      <c r="B327" s="83" t="s">
        <v>107</v>
      </c>
      <c r="C327" s="84" t="s">
        <v>187</v>
      </c>
      <c r="D327" s="85" t="s">
        <v>105</v>
      </c>
      <c r="E327" s="86"/>
      <c r="F327" s="87"/>
      <c r="G327" s="88">
        <f>E327*F327</f>
        <v>0</v>
      </c>
    </row>
    <row r="328" spans="2:7" s="168" customFormat="1" ht="14.25">
      <c r="B328" s="83" t="s">
        <v>111</v>
      </c>
      <c r="C328" s="89" t="s">
        <v>183</v>
      </c>
      <c r="D328" s="85" t="s">
        <v>105</v>
      </c>
      <c r="E328" s="86"/>
      <c r="F328" s="87"/>
      <c r="G328" s="88">
        <f>E328*F328</f>
        <v>0</v>
      </c>
    </row>
    <row r="329" spans="2:7" s="168" customFormat="1" ht="14.25">
      <c r="B329" s="83" t="s">
        <v>185</v>
      </c>
      <c r="C329" s="89" t="s">
        <v>112</v>
      </c>
      <c r="D329" s="85" t="s">
        <v>105</v>
      </c>
      <c r="E329" s="86"/>
      <c r="F329" s="87"/>
      <c r="G329" s="88">
        <f>E329*F329</f>
        <v>0</v>
      </c>
    </row>
    <row r="330" spans="2:7" s="168" customFormat="1" ht="15.75" customHeight="1">
      <c r="B330" s="90"/>
      <c r="C330" s="134"/>
      <c r="D330" s="85"/>
      <c r="E330" s="86"/>
      <c r="F330" s="92"/>
      <c r="G330" s="88"/>
    </row>
    <row r="331" spans="2:7" s="168" customFormat="1" ht="14.25">
      <c r="B331" s="138">
        <v>2</v>
      </c>
      <c r="C331" s="139" t="s">
        <v>12</v>
      </c>
      <c r="D331" s="140"/>
      <c r="E331" s="141"/>
      <c r="F331" s="142"/>
      <c r="G331" s="143"/>
    </row>
    <row r="332" spans="2:7" s="30" customFormat="1" ht="14.25">
      <c r="B332" s="90" t="s">
        <v>5</v>
      </c>
      <c r="C332" s="91" t="s">
        <v>84</v>
      </c>
      <c r="D332" s="85"/>
      <c r="E332" s="86"/>
      <c r="F332" s="92"/>
      <c r="G332" s="88"/>
    </row>
    <row r="333" spans="2:7" s="104" customFormat="1" ht="15">
      <c r="B333" s="83" t="s">
        <v>21</v>
      </c>
      <c r="C333" s="84" t="s">
        <v>123</v>
      </c>
      <c r="D333" s="85" t="s">
        <v>105</v>
      </c>
      <c r="E333" s="86"/>
      <c r="F333" s="92"/>
      <c r="G333" s="88">
        <f t="shared" ref="G333:G341" si="24">E333*F333</f>
        <v>0</v>
      </c>
    </row>
    <row r="334" spans="2:7" s="104" customFormat="1" ht="15">
      <c r="B334" s="83" t="s">
        <v>22</v>
      </c>
      <c r="C334" s="84" t="s">
        <v>124</v>
      </c>
      <c r="D334" s="85" t="s">
        <v>105</v>
      </c>
      <c r="E334" s="86"/>
      <c r="F334" s="92"/>
      <c r="G334" s="88">
        <f t="shared" si="24"/>
        <v>0</v>
      </c>
    </row>
    <row r="335" spans="2:7" s="27" customFormat="1" ht="15">
      <c r="B335" s="83" t="s">
        <v>103</v>
      </c>
      <c r="C335" s="84" t="s">
        <v>77</v>
      </c>
      <c r="D335" s="85" t="s">
        <v>105</v>
      </c>
      <c r="E335" s="86"/>
      <c r="F335" s="92"/>
      <c r="G335" s="88">
        <f t="shared" si="24"/>
        <v>0</v>
      </c>
    </row>
    <row r="336" spans="2:7" s="27" customFormat="1" ht="15">
      <c r="B336" s="83" t="s">
        <v>85</v>
      </c>
      <c r="C336" s="84" t="s">
        <v>79</v>
      </c>
      <c r="D336" s="85" t="s">
        <v>105</v>
      </c>
      <c r="E336" s="86"/>
      <c r="F336" s="92"/>
      <c r="G336" s="88">
        <f t="shared" si="24"/>
        <v>0</v>
      </c>
    </row>
    <row r="337" spans="2:7" s="27" customFormat="1" ht="15">
      <c r="B337" s="83" t="s">
        <v>86</v>
      </c>
      <c r="C337" s="84" t="s">
        <v>78</v>
      </c>
      <c r="D337" s="85" t="s">
        <v>105</v>
      </c>
      <c r="E337" s="86"/>
      <c r="F337" s="92"/>
      <c r="G337" s="88">
        <f t="shared" si="24"/>
        <v>0</v>
      </c>
    </row>
    <row r="338" spans="2:7" s="27" customFormat="1" ht="15">
      <c r="B338" s="83" t="s">
        <v>87</v>
      </c>
      <c r="C338" s="84" t="s">
        <v>121</v>
      </c>
      <c r="D338" s="85" t="s">
        <v>105</v>
      </c>
      <c r="E338" s="86"/>
      <c r="F338" s="92"/>
      <c r="G338" s="88">
        <f t="shared" si="24"/>
        <v>0</v>
      </c>
    </row>
    <row r="339" spans="2:7" s="27" customFormat="1" ht="15">
      <c r="B339" s="83" t="s">
        <v>88</v>
      </c>
      <c r="C339" s="84" t="s">
        <v>120</v>
      </c>
      <c r="D339" s="85" t="s">
        <v>105</v>
      </c>
      <c r="E339" s="86"/>
      <c r="F339" s="92"/>
      <c r="G339" s="88">
        <f t="shared" si="24"/>
        <v>0</v>
      </c>
    </row>
    <row r="340" spans="2:7" s="27" customFormat="1" ht="15">
      <c r="B340" s="83" t="s">
        <v>89</v>
      </c>
      <c r="C340" s="84" t="s">
        <v>80</v>
      </c>
      <c r="D340" s="85" t="s">
        <v>105</v>
      </c>
      <c r="E340" s="86"/>
      <c r="F340" s="92"/>
      <c r="G340" s="88">
        <f t="shared" si="24"/>
        <v>0</v>
      </c>
    </row>
    <row r="341" spans="2:7" s="27" customFormat="1" ht="15">
      <c r="B341" s="83" t="s">
        <v>90</v>
      </c>
      <c r="C341" s="84" t="s">
        <v>132</v>
      </c>
      <c r="D341" s="85" t="s">
        <v>105</v>
      </c>
      <c r="E341" s="86"/>
      <c r="F341" s="92"/>
      <c r="G341" s="88">
        <f t="shared" si="24"/>
        <v>0</v>
      </c>
    </row>
    <row r="342" spans="2:7" s="104" customFormat="1" ht="15">
      <c r="B342" s="83"/>
      <c r="C342" s="135"/>
      <c r="D342" s="85"/>
      <c r="E342" s="86"/>
      <c r="F342" s="92"/>
      <c r="G342" s="88"/>
    </row>
    <row r="343" spans="2:7" s="104" customFormat="1" ht="15">
      <c r="B343" s="138">
        <v>3</v>
      </c>
      <c r="C343" s="139" t="s">
        <v>93</v>
      </c>
      <c r="D343" s="140"/>
      <c r="E343" s="141"/>
      <c r="F343" s="142"/>
      <c r="G343" s="143"/>
    </row>
    <row r="344" spans="2:7" s="104" customFormat="1" ht="15">
      <c r="B344" s="90" t="s">
        <v>7</v>
      </c>
      <c r="C344" s="91" t="s">
        <v>94</v>
      </c>
      <c r="D344" s="85"/>
      <c r="E344" s="86"/>
      <c r="F344" s="92"/>
      <c r="G344" s="88"/>
    </row>
    <row r="345" spans="2:7" s="168" customFormat="1" ht="14.25">
      <c r="B345" s="83" t="s">
        <v>23</v>
      </c>
      <c r="C345" s="84" t="s">
        <v>81</v>
      </c>
      <c r="D345" s="85" t="s">
        <v>105</v>
      </c>
      <c r="E345" s="86"/>
      <c r="F345" s="92"/>
      <c r="G345" s="88">
        <f t="shared" ref="G345:G349" si="25">E345*F345</f>
        <v>0</v>
      </c>
    </row>
    <row r="346" spans="2:7" s="104" customFormat="1" ht="15">
      <c r="B346" s="83" t="s">
        <v>24</v>
      </c>
      <c r="C346" s="84" t="s">
        <v>82</v>
      </c>
      <c r="D346" s="85" t="s">
        <v>105</v>
      </c>
      <c r="E346" s="86"/>
      <c r="F346" s="92"/>
      <c r="G346" s="88">
        <f t="shared" si="25"/>
        <v>0</v>
      </c>
    </row>
    <row r="347" spans="2:7" s="104" customFormat="1" ht="15">
      <c r="B347" s="83" t="s">
        <v>95</v>
      </c>
      <c r="C347" s="84" t="s">
        <v>83</v>
      </c>
      <c r="D347" s="85" t="s">
        <v>105</v>
      </c>
      <c r="E347" s="86"/>
      <c r="F347" s="92"/>
      <c r="G347" s="88">
        <f t="shared" si="25"/>
        <v>0</v>
      </c>
    </row>
    <row r="348" spans="2:7" s="104" customFormat="1" ht="15">
      <c r="B348" s="83" t="s">
        <v>96</v>
      </c>
      <c r="C348" s="84" t="s">
        <v>189</v>
      </c>
      <c r="D348" s="85" t="s">
        <v>105</v>
      </c>
      <c r="E348" s="86"/>
      <c r="F348" s="92"/>
      <c r="G348" s="88">
        <f t="shared" si="25"/>
        <v>0</v>
      </c>
    </row>
    <row r="349" spans="2:7" s="104" customFormat="1" ht="15">
      <c r="B349" s="83" t="s">
        <v>188</v>
      </c>
      <c r="C349" s="84" t="s">
        <v>211</v>
      </c>
      <c r="D349" s="85" t="s">
        <v>105</v>
      </c>
      <c r="E349" s="86"/>
      <c r="F349" s="92"/>
      <c r="G349" s="88">
        <f t="shared" si="25"/>
        <v>0</v>
      </c>
    </row>
    <row r="350" spans="2:7" s="104" customFormat="1" ht="15">
      <c r="B350" s="83"/>
      <c r="C350" s="93"/>
      <c r="D350" s="85"/>
      <c r="E350" s="86"/>
      <c r="F350" s="92"/>
      <c r="G350" s="88"/>
    </row>
    <row r="351" spans="2:7" s="104" customFormat="1" ht="15">
      <c r="B351" s="138">
        <v>4</v>
      </c>
      <c r="C351" s="144" t="s">
        <v>25</v>
      </c>
      <c r="D351" s="140"/>
      <c r="E351" s="141"/>
      <c r="F351" s="142"/>
      <c r="G351" s="143"/>
    </row>
    <row r="352" spans="2:7" s="104" customFormat="1" ht="15">
      <c r="B352" s="83" t="s">
        <v>8</v>
      </c>
      <c r="C352" s="84" t="s">
        <v>97</v>
      </c>
      <c r="D352" s="85" t="s">
        <v>105</v>
      </c>
      <c r="E352" s="86"/>
      <c r="F352" s="92"/>
      <c r="G352" s="88">
        <f t="shared" ref="G352:G355" si="26">E352*F352</f>
        <v>0</v>
      </c>
    </row>
    <row r="353" spans="2:7" s="104" customFormat="1" ht="15">
      <c r="B353" s="83" t="s">
        <v>9</v>
      </c>
      <c r="C353" s="84" t="s">
        <v>99</v>
      </c>
      <c r="D353" s="85" t="s">
        <v>105</v>
      </c>
      <c r="E353" s="86"/>
      <c r="F353" s="92"/>
      <c r="G353" s="88">
        <f t="shared" si="26"/>
        <v>0</v>
      </c>
    </row>
    <row r="354" spans="2:7" s="104" customFormat="1" ht="15">
      <c r="B354" s="83" t="s">
        <v>98</v>
      </c>
      <c r="C354" s="84" t="s">
        <v>100</v>
      </c>
      <c r="D354" s="85" t="s">
        <v>105</v>
      </c>
      <c r="E354" s="86"/>
      <c r="F354" s="92"/>
      <c r="G354" s="88">
        <f t="shared" si="26"/>
        <v>0</v>
      </c>
    </row>
    <row r="355" spans="2:7" s="104" customFormat="1" ht="15">
      <c r="B355" s="83" t="s">
        <v>113</v>
      </c>
      <c r="C355" s="84" t="s">
        <v>114</v>
      </c>
      <c r="D355" s="85" t="s">
        <v>105</v>
      </c>
      <c r="E355" s="86"/>
      <c r="F355" s="92"/>
      <c r="G355" s="88">
        <f t="shared" si="26"/>
        <v>0</v>
      </c>
    </row>
    <row r="356" spans="2:7" s="104" customFormat="1" ht="15">
      <c r="B356" s="83"/>
      <c r="C356" s="84"/>
      <c r="D356" s="85"/>
      <c r="E356" s="86"/>
      <c r="F356" s="92"/>
      <c r="G356" s="88"/>
    </row>
    <row r="357" spans="2:7" s="104" customFormat="1" ht="15">
      <c r="B357" s="138">
        <v>5</v>
      </c>
      <c r="C357" s="139" t="s">
        <v>26</v>
      </c>
      <c r="D357" s="140"/>
      <c r="E357" s="141"/>
      <c r="F357" s="142"/>
      <c r="G357" s="143"/>
    </row>
    <row r="358" spans="2:7" s="104" customFormat="1" ht="15">
      <c r="B358" s="83" t="s">
        <v>11</v>
      </c>
      <c r="C358" s="84" t="s">
        <v>10</v>
      </c>
      <c r="D358" s="85" t="s">
        <v>105</v>
      </c>
      <c r="E358" s="86"/>
      <c r="F358" s="92"/>
      <c r="G358" s="88">
        <f t="shared" ref="G358:G360" si="27">E358*F358</f>
        <v>0</v>
      </c>
    </row>
    <row r="359" spans="2:7" s="104" customFormat="1" ht="15">
      <c r="B359" s="83" t="s">
        <v>27</v>
      </c>
      <c r="C359" s="84" t="s">
        <v>180</v>
      </c>
      <c r="D359" s="85" t="s">
        <v>105</v>
      </c>
      <c r="E359" s="86"/>
      <c r="F359" s="92"/>
      <c r="G359" s="88">
        <f t="shared" si="27"/>
        <v>0</v>
      </c>
    </row>
    <row r="360" spans="2:7" s="104" customFormat="1" ht="15">
      <c r="B360" s="83" t="s">
        <v>92</v>
      </c>
      <c r="C360" s="84" t="s">
        <v>181</v>
      </c>
      <c r="D360" s="85" t="s">
        <v>105</v>
      </c>
      <c r="E360" s="86"/>
      <c r="F360" s="92"/>
      <c r="G360" s="88">
        <f t="shared" si="27"/>
        <v>0</v>
      </c>
    </row>
    <row r="361" spans="2:7" s="104" customFormat="1" ht="15.75" thickBot="1">
      <c r="B361" s="94"/>
      <c r="C361" s="95"/>
      <c r="D361" s="96"/>
      <c r="E361" s="97"/>
      <c r="F361" s="98"/>
      <c r="G361" s="99"/>
    </row>
    <row r="362" spans="2:7" s="169" customFormat="1" ht="15.75" thickBot="1">
      <c r="B362" s="125"/>
      <c r="C362" s="126" t="str">
        <f>CONCATENATE("SUB TOTAL PRECIO ",C322)</f>
        <v>SUB TOTAL PRECIO ESTACIÓN RODRIGO DE ARAYA</v>
      </c>
      <c r="D362" s="310"/>
      <c r="E362" s="311"/>
      <c r="F362" s="311"/>
      <c r="G362" s="127">
        <f>SUM(G325:G361)</f>
        <v>0</v>
      </c>
    </row>
    <row r="363" spans="2:7" s="17" customFormat="1" ht="73.5" customHeight="1">
      <c r="B363" s="34" t="s">
        <v>236</v>
      </c>
      <c r="C363" s="34"/>
      <c r="D363" s="16"/>
      <c r="E363" s="16"/>
      <c r="F363" s="16"/>
      <c r="G363" s="16"/>
    </row>
    <row r="364" spans="2:7" s="17" customFormat="1" ht="20.25" customHeight="1">
      <c r="B364" s="33" t="s">
        <v>233</v>
      </c>
      <c r="C364" s="33"/>
      <c r="D364" s="16"/>
      <c r="E364" s="16"/>
      <c r="F364" s="16"/>
      <c r="G364" s="16"/>
    </row>
    <row r="365" spans="2:7" s="17" customFormat="1" ht="20.25" customHeight="1">
      <c r="B365" s="33" t="s">
        <v>234</v>
      </c>
      <c r="C365" s="33"/>
      <c r="D365" s="16"/>
      <c r="E365" s="16"/>
      <c r="F365" s="16"/>
      <c r="G365" s="16"/>
    </row>
    <row r="366" spans="2:7" s="17" customFormat="1" ht="20.25" customHeight="1">
      <c r="B366" s="33" t="s">
        <v>235</v>
      </c>
      <c r="C366" s="33"/>
      <c r="D366" s="16"/>
      <c r="E366" s="16"/>
      <c r="F366" s="16"/>
      <c r="G366" s="16"/>
    </row>
    <row r="367" spans="2:7" s="104" customFormat="1" ht="15">
      <c r="B367" s="27"/>
      <c r="C367" s="160"/>
      <c r="D367" s="27"/>
    </row>
    <row r="368" spans="2:7" s="104" customFormat="1" ht="15">
      <c r="B368" s="343"/>
      <c r="C368" s="343"/>
      <c r="D368" s="158"/>
      <c r="E368" s="344"/>
      <c r="F368" s="344"/>
      <c r="G368" s="67"/>
    </row>
    <row r="369" spans="2:7" s="104" customFormat="1" ht="15.75" thickBot="1">
      <c r="B369" s="102"/>
      <c r="C369" s="136" t="s">
        <v>172</v>
      </c>
      <c r="D369" s="162"/>
      <c r="E369" s="102"/>
      <c r="F369" s="137"/>
      <c r="G369" s="137"/>
    </row>
    <row r="370" spans="2:7" s="168" customFormat="1" ht="21.75" customHeight="1" thickBot="1">
      <c r="B370" s="107" t="s">
        <v>0</v>
      </c>
      <c r="C370" s="316" t="s">
        <v>1</v>
      </c>
      <c r="D370" s="318" t="s">
        <v>2</v>
      </c>
      <c r="E370" s="304" t="s">
        <v>110</v>
      </c>
      <c r="F370" s="305"/>
      <c r="G370" s="306"/>
    </row>
    <row r="371" spans="2:7" s="168" customFormat="1" ht="15" thickBot="1">
      <c r="B371" s="108" t="s">
        <v>68</v>
      </c>
      <c r="C371" s="317"/>
      <c r="D371" s="319"/>
      <c r="E371" s="109" t="s">
        <v>106</v>
      </c>
      <c r="F371" s="110" t="s">
        <v>108</v>
      </c>
      <c r="G371" s="111" t="s">
        <v>109</v>
      </c>
    </row>
    <row r="372" spans="2:7" s="168" customFormat="1" ht="14.25">
      <c r="B372" s="128">
        <v>1</v>
      </c>
      <c r="C372" s="129" t="s">
        <v>19</v>
      </c>
      <c r="D372" s="130"/>
      <c r="E372" s="131"/>
      <c r="F372" s="132"/>
      <c r="G372" s="133"/>
    </row>
    <row r="373" spans="2:7" s="168" customFormat="1" ht="14.25">
      <c r="B373" s="83" t="s">
        <v>20</v>
      </c>
      <c r="C373" s="84" t="s">
        <v>186</v>
      </c>
      <c r="D373" s="85" t="s">
        <v>105</v>
      </c>
      <c r="E373" s="86"/>
      <c r="F373" s="87"/>
      <c r="G373" s="88">
        <f>E373*F373</f>
        <v>0</v>
      </c>
    </row>
    <row r="374" spans="2:7" s="168" customFormat="1" ht="14.25">
      <c r="B374" s="83" t="s">
        <v>107</v>
      </c>
      <c r="C374" s="84" t="s">
        <v>187</v>
      </c>
      <c r="D374" s="85" t="s">
        <v>105</v>
      </c>
      <c r="E374" s="86"/>
      <c r="F374" s="87"/>
      <c r="G374" s="88">
        <f>E374*F374</f>
        <v>0</v>
      </c>
    </row>
    <row r="375" spans="2:7" s="168" customFormat="1" ht="14.25">
      <c r="B375" s="83" t="s">
        <v>111</v>
      </c>
      <c r="C375" s="89" t="s">
        <v>183</v>
      </c>
      <c r="D375" s="85" t="s">
        <v>105</v>
      </c>
      <c r="E375" s="86"/>
      <c r="F375" s="87"/>
      <c r="G375" s="88">
        <f>E375*F375</f>
        <v>0</v>
      </c>
    </row>
    <row r="376" spans="2:7" s="168" customFormat="1" ht="14.25">
      <c r="B376" s="83" t="s">
        <v>185</v>
      </c>
      <c r="C376" s="89" t="s">
        <v>112</v>
      </c>
      <c r="D376" s="85" t="s">
        <v>105</v>
      </c>
      <c r="E376" s="86"/>
      <c r="F376" s="87"/>
      <c r="G376" s="88">
        <f>E376*F376</f>
        <v>0</v>
      </c>
    </row>
    <row r="377" spans="2:7" s="168" customFormat="1" ht="15.75" customHeight="1">
      <c r="B377" s="90"/>
      <c r="C377" s="134"/>
      <c r="D377" s="85"/>
      <c r="E377" s="86"/>
      <c r="F377" s="92"/>
      <c r="G377" s="88"/>
    </row>
    <row r="378" spans="2:7" s="168" customFormat="1" ht="14.25">
      <c r="B378" s="138">
        <v>2</v>
      </c>
      <c r="C378" s="139" t="s">
        <v>12</v>
      </c>
      <c r="D378" s="140"/>
      <c r="E378" s="141"/>
      <c r="F378" s="142"/>
      <c r="G378" s="143"/>
    </row>
    <row r="379" spans="2:7" s="30" customFormat="1" ht="14.25">
      <c r="B379" s="90" t="s">
        <v>5</v>
      </c>
      <c r="C379" s="91" t="s">
        <v>84</v>
      </c>
      <c r="D379" s="85"/>
      <c r="E379" s="86"/>
      <c r="F379" s="92"/>
      <c r="G379" s="88"/>
    </row>
    <row r="380" spans="2:7" s="104" customFormat="1" ht="15">
      <c r="B380" s="83" t="s">
        <v>21</v>
      </c>
      <c r="C380" s="84" t="s">
        <v>123</v>
      </c>
      <c r="D380" s="85" t="s">
        <v>105</v>
      </c>
      <c r="E380" s="86"/>
      <c r="F380" s="92"/>
      <c r="G380" s="88">
        <f t="shared" ref="G380:G388" si="28">E380*F380</f>
        <v>0</v>
      </c>
    </row>
    <row r="381" spans="2:7" s="104" customFormat="1" ht="15">
      <c r="B381" s="83" t="s">
        <v>22</v>
      </c>
      <c r="C381" s="84" t="s">
        <v>124</v>
      </c>
      <c r="D381" s="85" t="s">
        <v>105</v>
      </c>
      <c r="E381" s="86"/>
      <c r="F381" s="92"/>
      <c r="G381" s="88">
        <f t="shared" si="28"/>
        <v>0</v>
      </c>
    </row>
    <row r="382" spans="2:7" s="27" customFormat="1" ht="15">
      <c r="B382" s="83" t="s">
        <v>103</v>
      </c>
      <c r="C382" s="84" t="s">
        <v>77</v>
      </c>
      <c r="D382" s="85" t="s">
        <v>105</v>
      </c>
      <c r="E382" s="86"/>
      <c r="F382" s="92"/>
      <c r="G382" s="88">
        <f t="shared" si="28"/>
        <v>0</v>
      </c>
    </row>
    <row r="383" spans="2:7" s="27" customFormat="1" ht="15">
      <c r="B383" s="83" t="s">
        <v>85</v>
      </c>
      <c r="C383" s="84" t="s">
        <v>79</v>
      </c>
      <c r="D383" s="85" t="s">
        <v>105</v>
      </c>
      <c r="E383" s="86"/>
      <c r="F383" s="92"/>
      <c r="G383" s="88">
        <f t="shared" si="28"/>
        <v>0</v>
      </c>
    </row>
    <row r="384" spans="2:7" s="27" customFormat="1" ht="15">
      <c r="B384" s="83" t="s">
        <v>86</v>
      </c>
      <c r="C384" s="84" t="s">
        <v>78</v>
      </c>
      <c r="D384" s="85" t="s">
        <v>105</v>
      </c>
      <c r="E384" s="86"/>
      <c r="F384" s="92"/>
      <c r="G384" s="88">
        <f t="shared" si="28"/>
        <v>0</v>
      </c>
    </row>
    <row r="385" spans="2:7" s="27" customFormat="1" ht="15">
      <c r="B385" s="83" t="s">
        <v>87</v>
      </c>
      <c r="C385" s="84" t="s">
        <v>121</v>
      </c>
      <c r="D385" s="85" t="s">
        <v>105</v>
      </c>
      <c r="E385" s="86"/>
      <c r="F385" s="92"/>
      <c r="G385" s="88">
        <f t="shared" si="28"/>
        <v>0</v>
      </c>
    </row>
    <row r="386" spans="2:7" s="27" customFormat="1" ht="15">
      <c r="B386" s="83" t="s">
        <v>88</v>
      </c>
      <c r="C386" s="84" t="s">
        <v>120</v>
      </c>
      <c r="D386" s="85" t="s">
        <v>105</v>
      </c>
      <c r="E386" s="86"/>
      <c r="F386" s="92"/>
      <c r="G386" s="88">
        <f t="shared" si="28"/>
        <v>0</v>
      </c>
    </row>
    <row r="387" spans="2:7" s="27" customFormat="1" ht="15">
      <c r="B387" s="83" t="s">
        <v>89</v>
      </c>
      <c r="C387" s="84" t="s">
        <v>80</v>
      </c>
      <c r="D387" s="85" t="s">
        <v>105</v>
      </c>
      <c r="E387" s="86"/>
      <c r="F387" s="92"/>
      <c r="G387" s="88">
        <f t="shared" si="28"/>
        <v>0</v>
      </c>
    </row>
    <row r="388" spans="2:7" s="27" customFormat="1" ht="15">
      <c r="B388" s="83" t="s">
        <v>90</v>
      </c>
      <c r="C388" s="84" t="s">
        <v>132</v>
      </c>
      <c r="D388" s="85" t="s">
        <v>105</v>
      </c>
      <c r="E388" s="86"/>
      <c r="F388" s="92"/>
      <c r="G388" s="88">
        <f t="shared" si="28"/>
        <v>0</v>
      </c>
    </row>
    <row r="389" spans="2:7" s="104" customFormat="1" ht="15">
      <c r="B389" s="83"/>
      <c r="C389" s="135"/>
      <c r="D389" s="85"/>
      <c r="E389" s="86"/>
      <c r="F389" s="92"/>
      <c r="G389" s="88"/>
    </row>
    <row r="390" spans="2:7" s="104" customFormat="1" ht="15">
      <c r="B390" s="138">
        <v>3</v>
      </c>
      <c r="C390" s="139" t="s">
        <v>93</v>
      </c>
      <c r="D390" s="140"/>
      <c r="E390" s="141"/>
      <c r="F390" s="142"/>
      <c r="G390" s="143"/>
    </row>
    <row r="391" spans="2:7" s="104" customFormat="1" ht="15">
      <c r="B391" s="90" t="s">
        <v>7</v>
      </c>
      <c r="C391" s="91" t="s">
        <v>94</v>
      </c>
      <c r="D391" s="85"/>
      <c r="E391" s="86"/>
      <c r="F391" s="92"/>
      <c r="G391" s="88"/>
    </row>
    <row r="392" spans="2:7" s="168" customFormat="1" ht="14.25">
      <c r="B392" s="83" t="s">
        <v>23</v>
      </c>
      <c r="C392" s="84" t="s">
        <v>81</v>
      </c>
      <c r="D392" s="85" t="s">
        <v>105</v>
      </c>
      <c r="E392" s="86"/>
      <c r="F392" s="92"/>
      <c r="G392" s="88">
        <f t="shared" ref="G392:G396" si="29">E392*F392</f>
        <v>0</v>
      </c>
    </row>
    <row r="393" spans="2:7" s="104" customFormat="1" ht="15">
      <c r="B393" s="83" t="s">
        <v>24</v>
      </c>
      <c r="C393" s="84" t="s">
        <v>82</v>
      </c>
      <c r="D393" s="85" t="s">
        <v>105</v>
      </c>
      <c r="E393" s="86"/>
      <c r="F393" s="92"/>
      <c r="G393" s="88">
        <f t="shared" si="29"/>
        <v>0</v>
      </c>
    </row>
    <row r="394" spans="2:7" s="104" customFormat="1" ht="15">
      <c r="B394" s="83" t="s">
        <v>95</v>
      </c>
      <c r="C394" s="84" t="s">
        <v>83</v>
      </c>
      <c r="D394" s="85" t="s">
        <v>105</v>
      </c>
      <c r="E394" s="86"/>
      <c r="F394" s="92"/>
      <c r="G394" s="88">
        <f t="shared" si="29"/>
        <v>0</v>
      </c>
    </row>
    <row r="395" spans="2:7" s="104" customFormat="1" ht="15">
      <c r="B395" s="83" t="s">
        <v>96</v>
      </c>
      <c r="C395" s="84" t="s">
        <v>189</v>
      </c>
      <c r="D395" s="85" t="s">
        <v>105</v>
      </c>
      <c r="E395" s="86"/>
      <c r="F395" s="92"/>
      <c r="G395" s="88">
        <f t="shared" si="29"/>
        <v>0</v>
      </c>
    </row>
    <row r="396" spans="2:7" s="104" customFormat="1" ht="15">
      <c r="B396" s="83" t="s">
        <v>188</v>
      </c>
      <c r="C396" s="84" t="s">
        <v>211</v>
      </c>
      <c r="D396" s="85" t="s">
        <v>105</v>
      </c>
      <c r="E396" s="86"/>
      <c r="F396" s="92"/>
      <c r="G396" s="88">
        <f t="shared" si="29"/>
        <v>0</v>
      </c>
    </row>
    <row r="397" spans="2:7" s="104" customFormat="1" ht="15">
      <c r="B397" s="83"/>
      <c r="C397" s="93"/>
      <c r="D397" s="85"/>
      <c r="E397" s="86"/>
      <c r="F397" s="92"/>
      <c r="G397" s="88"/>
    </row>
    <row r="398" spans="2:7" s="104" customFormat="1" ht="15">
      <c r="B398" s="138">
        <v>4</v>
      </c>
      <c r="C398" s="144" t="s">
        <v>25</v>
      </c>
      <c r="D398" s="140"/>
      <c r="E398" s="141"/>
      <c r="F398" s="142"/>
      <c r="G398" s="143"/>
    </row>
    <row r="399" spans="2:7" s="104" customFormat="1" ht="15">
      <c r="B399" s="83" t="s">
        <v>8</v>
      </c>
      <c r="C399" s="84" t="s">
        <v>97</v>
      </c>
      <c r="D399" s="85" t="s">
        <v>105</v>
      </c>
      <c r="E399" s="86"/>
      <c r="F399" s="92"/>
      <c r="G399" s="88">
        <f t="shared" ref="G399:G402" si="30">E399*F399</f>
        <v>0</v>
      </c>
    </row>
    <row r="400" spans="2:7" s="104" customFormat="1" ht="15">
      <c r="B400" s="83" t="s">
        <v>9</v>
      </c>
      <c r="C400" s="84" t="s">
        <v>99</v>
      </c>
      <c r="D400" s="85" t="s">
        <v>105</v>
      </c>
      <c r="E400" s="86"/>
      <c r="F400" s="92"/>
      <c r="G400" s="88">
        <f t="shared" si="30"/>
        <v>0</v>
      </c>
    </row>
    <row r="401" spans="2:7" s="104" customFormat="1" ht="15">
      <c r="B401" s="83" t="s">
        <v>98</v>
      </c>
      <c r="C401" s="84" t="s">
        <v>100</v>
      </c>
      <c r="D401" s="85" t="s">
        <v>105</v>
      </c>
      <c r="E401" s="86"/>
      <c r="F401" s="92"/>
      <c r="G401" s="88">
        <f t="shared" si="30"/>
        <v>0</v>
      </c>
    </row>
    <row r="402" spans="2:7" s="104" customFormat="1" ht="15">
      <c r="B402" s="83" t="s">
        <v>113</v>
      </c>
      <c r="C402" s="84" t="s">
        <v>114</v>
      </c>
      <c r="D402" s="85" t="s">
        <v>105</v>
      </c>
      <c r="E402" s="86"/>
      <c r="F402" s="92"/>
      <c r="G402" s="88">
        <f t="shared" si="30"/>
        <v>0</v>
      </c>
    </row>
    <row r="403" spans="2:7" s="104" customFormat="1" ht="15">
      <c r="B403" s="83"/>
      <c r="C403" s="84"/>
      <c r="D403" s="85"/>
      <c r="E403" s="86"/>
      <c r="F403" s="92"/>
      <c r="G403" s="88"/>
    </row>
    <row r="404" spans="2:7" s="104" customFormat="1" ht="15">
      <c r="B404" s="138">
        <v>5</v>
      </c>
      <c r="C404" s="139" t="s">
        <v>26</v>
      </c>
      <c r="D404" s="140"/>
      <c r="E404" s="141"/>
      <c r="F404" s="142"/>
      <c r="G404" s="143"/>
    </row>
    <row r="405" spans="2:7" s="104" customFormat="1" ht="15">
      <c r="B405" s="83" t="s">
        <v>11</v>
      </c>
      <c r="C405" s="84" t="s">
        <v>10</v>
      </c>
      <c r="D405" s="85" t="s">
        <v>105</v>
      </c>
      <c r="E405" s="86"/>
      <c r="F405" s="92"/>
      <c r="G405" s="88">
        <f t="shared" ref="G405:G407" si="31">E405*F405</f>
        <v>0</v>
      </c>
    </row>
    <row r="406" spans="2:7" s="104" customFormat="1" ht="15">
      <c r="B406" s="83" t="s">
        <v>27</v>
      </c>
      <c r="C406" s="84" t="s">
        <v>180</v>
      </c>
      <c r="D406" s="85" t="s">
        <v>105</v>
      </c>
      <c r="E406" s="86"/>
      <c r="F406" s="92"/>
      <c r="G406" s="88">
        <f t="shared" si="31"/>
        <v>0</v>
      </c>
    </row>
    <row r="407" spans="2:7" s="104" customFormat="1" ht="15">
      <c r="B407" s="83" t="s">
        <v>92</v>
      </c>
      <c r="C407" s="84" t="s">
        <v>181</v>
      </c>
      <c r="D407" s="85" t="s">
        <v>105</v>
      </c>
      <c r="E407" s="86"/>
      <c r="F407" s="92"/>
      <c r="G407" s="88">
        <f t="shared" si="31"/>
        <v>0</v>
      </c>
    </row>
    <row r="408" spans="2:7" s="104" customFormat="1" ht="15.75" thickBot="1">
      <c r="B408" s="94"/>
      <c r="C408" s="95"/>
      <c r="D408" s="96"/>
      <c r="E408" s="97"/>
      <c r="F408" s="98"/>
      <c r="G408" s="99"/>
    </row>
    <row r="409" spans="2:7" s="169" customFormat="1" ht="15.75" thickBot="1">
      <c r="B409" s="125"/>
      <c r="C409" s="126" t="str">
        <f>CONCATENATE("SUB TOTAL PRECIO ",C369)</f>
        <v>SUB TOTAL PRECIO ESTACIÓN ÑUBLE</v>
      </c>
      <c r="D409" s="310"/>
      <c r="E409" s="311"/>
      <c r="F409" s="311"/>
      <c r="G409" s="127">
        <f>SUM(G372:G408)</f>
        <v>0</v>
      </c>
    </row>
    <row r="410" spans="2:7" s="17" customFormat="1" ht="73.5" customHeight="1">
      <c r="B410" s="34" t="s">
        <v>236</v>
      </c>
      <c r="C410" s="34"/>
      <c r="D410" s="16"/>
      <c r="E410" s="16"/>
      <c r="F410" s="16"/>
      <c r="G410" s="16"/>
    </row>
    <row r="411" spans="2:7" s="17" customFormat="1" ht="20.25" customHeight="1">
      <c r="B411" s="33" t="s">
        <v>233</v>
      </c>
      <c r="C411" s="33"/>
      <c r="D411" s="16"/>
      <c r="E411" s="16"/>
      <c r="F411" s="16"/>
      <c r="G411" s="16"/>
    </row>
    <row r="412" spans="2:7" s="17" customFormat="1" ht="20.25" customHeight="1">
      <c r="B412" s="33" t="s">
        <v>234</v>
      </c>
      <c r="C412" s="33"/>
      <c r="D412" s="16"/>
      <c r="E412" s="16"/>
      <c r="F412" s="16"/>
      <c r="G412" s="16"/>
    </row>
    <row r="413" spans="2:7" s="17" customFormat="1" ht="20.25" customHeight="1">
      <c r="B413" s="33" t="s">
        <v>235</v>
      </c>
      <c r="C413" s="33"/>
      <c r="D413" s="16"/>
      <c r="E413" s="16"/>
      <c r="F413" s="16"/>
      <c r="G413" s="16"/>
    </row>
    <row r="414" spans="2:7" s="104" customFormat="1" ht="15">
      <c r="B414" s="27"/>
      <c r="C414" s="160"/>
      <c r="D414" s="27"/>
    </row>
    <row r="415" spans="2:7" s="104" customFormat="1" ht="15">
      <c r="B415" s="27"/>
      <c r="C415" s="160"/>
      <c r="D415" s="27"/>
    </row>
    <row r="416" spans="2:7" s="104" customFormat="1" ht="15.75" thickBot="1">
      <c r="B416" s="102"/>
      <c r="C416" s="136" t="s">
        <v>173</v>
      </c>
      <c r="D416" s="162"/>
      <c r="E416" s="102"/>
      <c r="F416" s="137"/>
      <c r="G416" s="137"/>
    </row>
    <row r="417" spans="2:7" s="168" customFormat="1" ht="21.75" customHeight="1" thickBot="1">
      <c r="B417" s="107" t="s">
        <v>0</v>
      </c>
      <c r="C417" s="316" t="s">
        <v>1</v>
      </c>
      <c r="D417" s="318" t="s">
        <v>2</v>
      </c>
      <c r="E417" s="304" t="s">
        <v>110</v>
      </c>
      <c r="F417" s="305"/>
      <c r="G417" s="306"/>
    </row>
    <row r="418" spans="2:7" s="168" customFormat="1" ht="15" thickBot="1">
      <c r="B418" s="108" t="s">
        <v>69</v>
      </c>
      <c r="C418" s="317"/>
      <c r="D418" s="319"/>
      <c r="E418" s="109" t="s">
        <v>106</v>
      </c>
      <c r="F418" s="110" t="s">
        <v>108</v>
      </c>
      <c r="G418" s="111" t="s">
        <v>109</v>
      </c>
    </row>
    <row r="419" spans="2:7" s="168" customFormat="1" ht="14.25">
      <c r="B419" s="128">
        <v>1</v>
      </c>
      <c r="C419" s="129" t="s">
        <v>19</v>
      </c>
      <c r="D419" s="130"/>
      <c r="E419" s="131"/>
      <c r="F419" s="132"/>
      <c r="G419" s="133"/>
    </row>
    <row r="420" spans="2:7" s="168" customFormat="1" ht="14.25">
      <c r="B420" s="83" t="s">
        <v>20</v>
      </c>
      <c r="C420" s="84" t="s">
        <v>186</v>
      </c>
      <c r="D420" s="85" t="s">
        <v>105</v>
      </c>
      <c r="E420" s="86"/>
      <c r="F420" s="87"/>
      <c r="G420" s="88">
        <f>E420*F420</f>
        <v>0</v>
      </c>
    </row>
    <row r="421" spans="2:7" s="168" customFormat="1" ht="14.25">
      <c r="B421" s="83" t="s">
        <v>107</v>
      </c>
      <c r="C421" s="84" t="s">
        <v>187</v>
      </c>
      <c r="D421" s="85" t="s">
        <v>105</v>
      </c>
      <c r="E421" s="86"/>
      <c r="F421" s="87"/>
      <c r="G421" s="88">
        <f>E421*F421</f>
        <v>0</v>
      </c>
    </row>
    <row r="422" spans="2:7" s="168" customFormat="1" ht="14.25">
      <c r="B422" s="83" t="s">
        <v>111</v>
      </c>
      <c r="C422" s="89" t="s">
        <v>183</v>
      </c>
      <c r="D422" s="85" t="s">
        <v>105</v>
      </c>
      <c r="E422" s="86"/>
      <c r="F422" s="87"/>
      <c r="G422" s="88">
        <f>E422*F422</f>
        <v>0</v>
      </c>
    </row>
    <row r="423" spans="2:7" s="168" customFormat="1" ht="15.75" customHeight="1">
      <c r="B423" s="90"/>
      <c r="C423" s="134"/>
      <c r="D423" s="85"/>
      <c r="E423" s="86"/>
      <c r="F423" s="92"/>
      <c r="G423" s="88"/>
    </row>
    <row r="424" spans="2:7" s="168" customFormat="1" ht="14.25">
      <c r="B424" s="138">
        <v>2</v>
      </c>
      <c r="C424" s="139" t="s">
        <v>12</v>
      </c>
      <c r="D424" s="140"/>
      <c r="E424" s="141"/>
      <c r="F424" s="142"/>
      <c r="G424" s="143"/>
    </row>
    <row r="425" spans="2:7" s="30" customFormat="1" ht="14.25">
      <c r="B425" s="90" t="s">
        <v>5</v>
      </c>
      <c r="C425" s="91" t="s">
        <v>84</v>
      </c>
      <c r="D425" s="85"/>
      <c r="E425" s="86"/>
      <c r="F425" s="92"/>
      <c r="G425" s="88"/>
    </row>
    <row r="426" spans="2:7" s="104" customFormat="1" ht="15">
      <c r="B426" s="83" t="s">
        <v>21</v>
      </c>
      <c r="C426" s="84" t="s">
        <v>123</v>
      </c>
      <c r="D426" s="85" t="s">
        <v>105</v>
      </c>
      <c r="E426" s="86"/>
      <c r="F426" s="92"/>
      <c r="G426" s="88">
        <f t="shared" ref="G426:G434" si="32">E426*F426</f>
        <v>0</v>
      </c>
    </row>
    <row r="427" spans="2:7" s="104" customFormat="1" ht="15">
      <c r="B427" s="83" t="s">
        <v>22</v>
      </c>
      <c r="C427" s="84" t="s">
        <v>124</v>
      </c>
      <c r="D427" s="85" t="s">
        <v>105</v>
      </c>
      <c r="E427" s="86"/>
      <c r="F427" s="92"/>
      <c r="G427" s="88">
        <f t="shared" si="32"/>
        <v>0</v>
      </c>
    </row>
    <row r="428" spans="2:7" s="27" customFormat="1" ht="15">
      <c r="B428" s="83" t="s">
        <v>103</v>
      </c>
      <c r="C428" s="84" t="s">
        <v>77</v>
      </c>
      <c r="D428" s="85" t="s">
        <v>105</v>
      </c>
      <c r="E428" s="86"/>
      <c r="F428" s="92"/>
      <c r="G428" s="88">
        <f t="shared" si="32"/>
        <v>0</v>
      </c>
    </row>
    <row r="429" spans="2:7" s="27" customFormat="1" ht="15">
      <c r="B429" s="83" t="s">
        <v>85</v>
      </c>
      <c r="C429" s="84" t="s">
        <v>79</v>
      </c>
      <c r="D429" s="85" t="s">
        <v>105</v>
      </c>
      <c r="E429" s="86"/>
      <c r="F429" s="92"/>
      <c r="G429" s="88">
        <f t="shared" si="32"/>
        <v>0</v>
      </c>
    </row>
    <row r="430" spans="2:7" s="27" customFormat="1" ht="15">
      <c r="B430" s="83" t="s">
        <v>86</v>
      </c>
      <c r="C430" s="84" t="s">
        <v>78</v>
      </c>
      <c r="D430" s="85" t="s">
        <v>105</v>
      </c>
      <c r="E430" s="86"/>
      <c r="F430" s="92"/>
      <c r="G430" s="88">
        <f t="shared" si="32"/>
        <v>0</v>
      </c>
    </row>
    <row r="431" spans="2:7" s="27" customFormat="1" ht="15">
      <c r="B431" s="83" t="s">
        <v>87</v>
      </c>
      <c r="C431" s="84" t="s">
        <v>121</v>
      </c>
      <c r="D431" s="85" t="s">
        <v>105</v>
      </c>
      <c r="E431" s="86"/>
      <c r="F431" s="92"/>
      <c r="G431" s="88">
        <f t="shared" si="32"/>
        <v>0</v>
      </c>
    </row>
    <row r="432" spans="2:7" s="27" customFormat="1" ht="15">
      <c r="B432" s="83" t="s">
        <v>88</v>
      </c>
      <c r="C432" s="84" t="s">
        <v>120</v>
      </c>
      <c r="D432" s="85" t="s">
        <v>105</v>
      </c>
      <c r="E432" s="86"/>
      <c r="F432" s="92"/>
      <c r="G432" s="88">
        <f t="shared" si="32"/>
        <v>0</v>
      </c>
    </row>
    <row r="433" spans="2:7" s="27" customFormat="1" ht="15">
      <c r="B433" s="83" t="s">
        <v>89</v>
      </c>
      <c r="C433" s="84" t="s">
        <v>80</v>
      </c>
      <c r="D433" s="85" t="s">
        <v>105</v>
      </c>
      <c r="E433" s="86"/>
      <c r="F433" s="92"/>
      <c r="G433" s="88">
        <f t="shared" si="32"/>
        <v>0</v>
      </c>
    </row>
    <row r="434" spans="2:7" s="27" customFormat="1" ht="15">
      <c r="B434" s="83" t="s">
        <v>90</v>
      </c>
      <c r="C434" s="84" t="s">
        <v>132</v>
      </c>
      <c r="D434" s="85" t="s">
        <v>105</v>
      </c>
      <c r="E434" s="86"/>
      <c r="F434" s="92"/>
      <c r="G434" s="88">
        <f t="shared" si="32"/>
        <v>0</v>
      </c>
    </row>
    <row r="435" spans="2:7" s="104" customFormat="1" ht="15">
      <c r="B435" s="83"/>
      <c r="C435" s="135"/>
      <c r="D435" s="85"/>
      <c r="E435" s="86"/>
      <c r="F435" s="92"/>
      <c r="G435" s="88"/>
    </row>
    <row r="436" spans="2:7" s="104" customFormat="1" ht="15">
      <c r="B436" s="138">
        <v>3</v>
      </c>
      <c r="C436" s="139" t="s">
        <v>93</v>
      </c>
      <c r="D436" s="140"/>
      <c r="E436" s="141"/>
      <c r="F436" s="142"/>
      <c r="G436" s="143"/>
    </row>
    <row r="437" spans="2:7" s="104" customFormat="1" ht="15">
      <c r="B437" s="90" t="s">
        <v>7</v>
      </c>
      <c r="C437" s="91" t="s">
        <v>94</v>
      </c>
      <c r="D437" s="85"/>
      <c r="E437" s="86"/>
      <c r="F437" s="92"/>
      <c r="G437" s="88"/>
    </row>
    <row r="438" spans="2:7" s="168" customFormat="1" ht="14.25">
      <c r="B438" s="83" t="s">
        <v>23</v>
      </c>
      <c r="C438" s="84" t="s">
        <v>81</v>
      </c>
      <c r="D438" s="85" t="s">
        <v>105</v>
      </c>
      <c r="E438" s="86"/>
      <c r="F438" s="92"/>
      <c r="G438" s="88">
        <f t="shared" ref="G438:G442" si="33">E438*F438</f>
        <v>0</v>
      </c>
    </row>
    <row r="439" spans="2:7" s="104" customFormat="1" ht="15">
      <c r="B439" s="83" t="s">
        <v>24</v>
      </c>
      <c r="C439" s="84" t="s">
        <v>82</v>
      </c>
      <c r="D439" s="85" t="s">
        <v>105</v>
      </c>
      <c r="E439" s="86"/>
      <c r="F439" s="92"/>
      <c r="G439" s="88">
        <f t="shared" si="33"/>
        <v>0</v>
      </c>
    </row>
    <row r="440" spans="2:7" s="104" customFormat="1" ht="15">
      <c r="B440" s="83" t="s">
        <v>95</v>
      </c>
      <c r="C440" s="84" t="s">
        <v>83</v>
      </c>
      <c r="D440" s="85" t="s">
        <v>105</v>
      </c>
      <c r="E440" s="86"/>
      <c r="F440" s="92"/>
      <c r="G440" s="88">
        <f t="shared" si="33"/>
        <v>0</v>
      </c>
    </row>
    <row r="441" spans="2:7" s="104" customFormat="1" ht="15">
      <c r="B441" s="83" t="s">
        <v>96</v>
      </c>
      <c r="C441" s="84" t="s">
        <v>189</v>
      </c>
      <c r="D441" s="85" t="s">
        <v>105</v>
      </c>
      <c r="E441" s="86"/>
      <c r="F441" s="92"/>
      <c r="G441" s="88">
        <f t="shared" si="33"/>
        <v>0</v>
      </c>
    </row>
    <row r="442" spans="2:7" s="104" customFormat="1" ht="15">
      <c r="B442" s="83" t="s">
        <v>188</v>
      </c>
      <c r="C442" s="84" t="s">
        <v>211</v>
      </c>
      <c r="D442" s="85" t="s">
        <v>105</v>
      </c>
      <c r="E442" s="86"/>
      <c r="F442" s="92"/>
      <c r="G442" s="88">
        <f t="shared" si="33"/>
        <v>0</v>
      </c>
    </row>
    <row r="443" spans="2:7" s="104" customFormat="1" ht="15">
      <c r="B443" s="83"/>
      <c r="C443" s="93"/>
      <c r="D443" s="85"/>
      <c r="E443" s="86"/>
      <c r="F443" s="92"/>
      <c r="G443" s="88"/>
    </row>
    <row r="444" spans="2:7" s="104" customFormat="1" ht="15">
      <c r="B444" s="138">
        <v>4</v>
      </c>
      <c r="C444" s="144" t="s">
        <v>25</v>
      </c>
      <c r="D444" s="140"/>
      <c r="E444" s="141"/>
      <c r="F444" s="142"/>
      <c r="G444" s="143"/>
    </row>
    <row r="445" spans="2:7" s="104" customFormat="1" ht="15">
      <c r="B445" s="83" t="s">
        <v>8</v>
      </c>
      <c r="C445" s="84" t="s">
        <v>97</v>
      </c>
      <c r="D445" s="85" t="s">
        <v>105</v>
      </c>
      <c r="E445" s="86"/>
      <c r="F445" s="92"/>
      <c r="G445" s="88">
        <f t="shared" ref="G445:G447" si="34">E445*F445</f>
        <v>0</v>
      </c>
    </row>
    <row r="446" spans="2:7" s="104" customFormat="1" ht="15">
      <c r="B446" s="83" t="s">
        <v>9</v>
      </c>
      <c r="C446" s="84" t="s">
        <v>99</v>
      </c>
      <c r="D446" s="85" t="s">
        <v>105</v>
      </c>
      <c r="E446" s="86"/>
      <c r="F446" s="92"/>
      <c r="G446" s="88">
        <f t="shared" si="34"/>
        <v>0</v>
      </c>
    </row>
    <row r="447" spans="2:7" s="104" customFormat="1" ht="15">
      <c r="B447" s="83" t="s">
        <v>98</v>
      </c>
      <c r="C447" s="84" t="s">
        <v>100</v>
      </c>
      <c r="D447" s="85" t="s">
        <v>105</v>
      </c>
      <c r="E447" s="86"/>
      <c r="F447" s="92"/>
      <c r="G447" s="88">
        <f t="shared" si="34"/>
        <v>0</v>
      </c>
    </row>
    <row r="448" spans="2:7" s="104" customFormat="1" ht="15">
      <c r="B448" s="83"/>
      <c r="C448" s="84"/>
      <c r="D448" s="85"/>
      <c r="E448" s="86"/>
      <c r="F448" s="92"/>
      <c r="G448" s="88"/>
    </row>
    <row r="449" spans="2:7" s="104" customFormat="1" ht="15">
      <c r="B449" s="138">
        <v>5</v>
      </c>
      <c r="C449" s="139" t="s">
        <v>26</v>
      </c>
      <c r="D449" s="140"/>
      <c r="E449" s="141"/>
      <c r="F449" s="142"/>
      <c r="G449" s="143"/>
    </row>
    <row r="450" spans="2:7" s="104" customFormat="1" ht="15">
      <c r="B450" s="83" t="s">
        <v>11</v>
      </c>
      <c r="C450" s="84" t="s">
        <v>10</v>
      </c>
      <c r="D450" s="85" t="s">
        <v>105</v>
      </c>
      <c r="E450" s="86"/>
      <c r="F450" s="92"/>
      <c r="G450" s="88">
        <f t="shared" ref="G450:G452" si="35">E450*F450</f>
        <v>0</v>
      </c>
    </row>
    <row r="451" spans="2:7" s="104" customFormat="1" ht="15">
      <c r="B451" s="83" t="s">
        <v>27</v>
      </c>
      <c r="C451" s="84" t="s">
        <v>180</v>
      </c>
      <c r="D451" s="85" t="s">
        <v>105</v>
      </c>
      <c r="E451" s="86"/>
      <c r="F451" s="92"/>
      <c r="G451" s="88">
        <f t="shared" si="35"/>
        <v>0</v>
      </c>
    </row>
    <row r="452" spans="2:7" s="104" customFormat="1" ht="15">
      <c r="B452" s="83" t="s">
        <v>92</v>
      </c>
      <c r="C452" s="84" t="s">
        <v>181</v>
      </c>
      <c r="D452" s="85" t="s">
        <v>105</v>
      </c>
      <c r="E452" s="86"/>
      <c r="F452" s="92"/>
      <c r="G452" s="88">
        <f t="shared" si="35"/>
        <v>0</v>
      </c>
    </row>
    <row r="453" spans="2:7" s="104" customFormat="1" ht="15.75" thickBot="1">
      <c r="B453" s="94"/>
      <c r="C453" s="95"/>
      <c r="D453" s="96"/>
      <c r="E453" s="97"/>
      <c r="F453" s="98"/>
      <c r="G453" s="99"/>
    </row>
    <row r="454" spans="2:7" s="169" customFormat="1" ht="15.75" thickBot="1">
      <c r="B454" s="125"/>
      <c r="C454" s="126" t="str">
        <f>CONCATENATE("SUB TOTAL PRECIO ",C416)</f>
        <v>SUB TOTAL PRECIO ESTACIÓN IRARRÁZAVAL</v>
      </c>
      <c r="D454" s="310"/>
      <c r="E454" s="311"/>
      <c r="F454" s="311"/>
      <c r="G454" s="127">
        <f>SUM(G419:G453)</f>
        <v>0</v>
      </c>
    </row>
    <row r="455" spans="2:7" s="17" customFormat="1" ht="73.5" customHeight="1">
      <c r="B455" s="34" t="s">
        <v>236</v>
      </c>
      <c r="C455" s="34"/>
      <c r="D455" s="16"/>
      <c r="E455" s="16"/>
      <c r="F455" s="16"/>
      <c r="G455" s="16"/>
    </row>
    <row r="456" spans="2:7" s="17" customFormat="1" ht="20.25" customHeight="1">
      <c r="B456" s="33" t="s">
        <v>233</v>
      </c>
      <c r="C456" s="33"/>
      <c r="D456" s="16"/>
      <c r="E456" s="16"/>
      <c r="F456" s="16"/>
      <c r="G456" s="16"/>
    </row>
    <row r="457" spans="2:7" s="17" customFormat="1" ht="20.25" customHeight="1">
      <c r="B457" s="33" t="s">
        <v>234</v>
      </c>
      <c r="C457" s="33"/>
      <c r="D457" s="16"/>
      <c r="E457" s="16"/>
      <c r="F457" s="16"/>
      <c r="G457" s="16"/>
    </row>
    <row r="458" spans="2:7" s="17" customFormat="1" ht="20.25" customHeight="1">
      <c r="B458" s="33" t="s">
        <v>235</v>
      </c>
      <c r="C458" s="33"/>
      <c r="D458" s="16"/>
      <c r="E458" s="16"/>
      <c r="F458" s="16"/>
      <c r="G458" s="16"/>
    </row>
    <row r="459" spans="2:7" s="104" customFormat="1" ht="15">
      <c r="B459" s="27"/>
      <c r="C459" s="160"/>
      <c r="D459" s="27"/>
    </row>
    <row r="460" spans="2:7" s="104" customFormat="1" ht="15">
      <c r="B460" s="343"/>
      <c r="C460" s="343"/>
      <c r="D460" s="158"/>
      <c r="E460" s="344"/>
      <c r="F460" s="344"/>
      <c r="G460" s="67"/>
    </row>
    <row r="461" spans="2:7" s="104" customFormat="1" ht="15.75" thickBot="1">
      <c r="B461" s="102"/>
      <c r="C461" s="136" t="s">
        <v>174</v>
      </c>
      <c r="D461" s="162"/>
      <c r="E461" s="102"/>
      <c r="F461" s="137"/>
      <c r="G461" s="137"/>
    </row>
    <row r="462" spans="2:7" s="168" customFormat="1" ht="21.75" customHeight="1" thickBot="1">
      <c r="B462" s="107" t="s">
        <v>0</v>
      </c>
      <c r="C462" s="316" t="s">
        <v>1</v>
      </c>
      <c r="D462" s="318" t="s">
        <v>2</v>
      </c>
      <c r="E462" s="304" t="s">
        <v>110</v>
      </c>
      <c r="F462" s="305"/>
      <c r="G462" s="306"/>
    </row>
    <row r="463" spans="2:7" s="168" customFormat="1" ht="15" thickBot="1">
      <c r="B463" s="108" t="s">
        <v>13</v>
      </c>
      <c r="C463" s="317"/>
      <c r="D463" s="319"/>
      <c r="E463" s="109" t="s">
        <v>106</v>
      </c>
      <c r="F463" s="110" t="s">
        <v>108</v>
      </c>
      <c r="G463" s="111" t="s">
        <v>109</v>
      </c>
    </row>
    <row r="464" spans="2:7" s="168" customFormat="1" ht="14.25">
      <c r="B464" s="128">
        <v>1</v>
      </c>
      <c r="C464" s="129" t="s">
        <v>19</v>
      </c>
      <c r="D464" s="130"/>
      <c r="E464" s="131"/>
      <c r="F464" s="132"/>
      <c r="G464" s="133"/>
    </row>
    <row r="465" spans="2:7" s="168" customFormat="1" ht="14.25">
      <c r="B465" s="83" t="s">
        <v>20</v>
      </c>
      <c r="C465" s="84" t="s">
        <v>186</v>
      </c>
      <c r="D465" s="85" t="s">
        <v>105</v>
      </c>
      <c r="E465" s="86"/>
      <c r="F465" s="87"/>
      <c r="G465" s="88">
        <f>E465*F465</f>
        <v>0</v>
      </c>
    </row>
    <row r="466" spans="2:7" s="168" customFormat="1" ht="14.25">
      <c r="B466" s="83" t="s">
        <v>107</v>
      </c>
      <c r="C466" s="84" t="s">
        <v>187</v>
      </c>
      <c r="D466" s="85" t="s">
        <v>105</v>
      </c>
      <c r="E466" s="86"/>
      <c r="F466" s="87"/>
      <c r="G466" s="88">
        <f>E466*F466</f>
        <v>0</v>
      </c>
    </row>
    <row r="467" spans="2:7" s="168" customFormat="1" ht="14.25">
      <c r="B467" s="83" t="s">
        <v>111</v>
      </c>
      <c r="C467" s="89" t="s">
        <v>183</v>
      </c>
      <c r="D467" s="85" t="s">
        <v>105</v>
      </c>
      <c r="E467" s="86"/>
      <c r="F467" s="87"/>
      <c r="G467" s="88">
        <f>E467*F467</f>
        <v>0</v>
      </c>
    </row>
    <row r="468" spans="2:7" s="168" customFormat="1" ht="15.75" customHeight="1">
      <c r="B468" s="90"/>
      <c r="C468" s="134"/>
      <c r="D468" s="85"/>
      <c r="E468" s="86"/>
      <c r="F468" s="92"/>
      <c r="G468" s="88"/>
    </row>
    <row r="469" spans="2:7" s="168" customFormat="1" ht="14.25">
      <c r="B469" s="138">
        <v>2</v>
      </c>
      <c r="C469" s="139" t="s">
        <v>12</v>
      </c>
      <c r="D469" s="140"/>
      <c r="E469" s="141"/>
      <c r="F469" s="142"/>
      <c r="G469" s="143"/>
    </row>
    <row r="470" spans="2:7" s="30" customFormat="1" ht="14.25">
      <c r="B470" s="90" t="s">
        <v>5</v>
      </c>
      <c r="C470" s="91" t="s">
        <v>84</v>
      </c>
      <c r="D470" s="85"/>
      <c r="E470" s="86"/>
      <c r="F470" s="92"/>
      <c r="G470" s="88"/>
    </row>
    <row r="471" spans="2:7" s="104" customFormat="1" ht="15">
      <c r="B471" s="83" t="s">
        <v>21</v>
      </c>
      <c r="C471" s="84" t="s">
        <v>123</v>
      </c>
      <c r="D471" s="85" t="s">
        <v>105</v>
      </c>
      <c r="E471" s="86"/>
      <c r="F471" s="92"/>
      <c r="G471" s="88">
        <f t="shared" ref="G471:G479" si="36">E471*F471</f>
        <v>0</v>
      </c>
    </row>
    <row r="472" spans="2:7" s="104" customFormat="1" ht="15">
      <c r="B472" s="83" t="s">
        <v>22</v>
      </c>
      <c r="C472" s="84" t="s">
        <v>124</v>
      </c>
      <c r="D472" s="85" t="s">
        <v>105</v>
      </c>
      <c r="E472" s="86"/>
      <c r="F472" s="92"/>
      <c r="G472" s="88">
        <f t="shared" si="36"/>
        <v>0</v>
      </c>
    </row>
    <row r="473" spans="2:7" s="27" customFormat="1" ht="15">
      <c r="B473" s="83" t="s">
        <v>103</v>
      </c>
      <c r="C473" s="84" t="s">
        <v>77</v>
      </c>
      <c r="D473" s="85" t="s">
        <v>105</v>
      </c>
      <c r="E473" s="86"/>
      <c r="F473" s="92"/>
      <c r="G473" s="88">
        <f t="shared" si="36"/>
        <v>0</v>
      </c>
    </row>
    <row r="474" spans="2:7" s="27" customFormat="1" ht="15">
      <c r="B474" s="83" t="s">
        <v>85</v>
      </c>
      <c r="C474" s="84" t="s">
        <v>79</v>
      </c>
      <c r="D474" s="85" t="s">
        <v>105</v>
      </c>
      <c r="E474" s="86"/>
      <c r="F474" s="92"/>
      <c r="G474" s="88">
        <f t="shared" si="36"/>
        <v>0</v>
      </c>
    </row>
    <row r="475" spans="2:7" s="27" customFormat="1" ht="15">
      <c r="B475" s="83" t="s">
        <v>86</v>
      </c>
      <c r="C475" s="84" t="s">
        <v>78</v>
      </c>
      <c r="D475" s="85" t="s">
        <v>105</v>
      </c>
      <c r="E475" s="86"/>
      <c r="F475" s="92"/>
      <c r="G475" s="88">
        <f t="shared" si="36"/>
        <v>0</v>
      </c>
    </row>
    <row r="476" spans="2:7" s="27" customFormat="1" ht="15">
      <c r="B476" s="83" t="s">
        <v>87</v>
      </c>
      <c r="C476" s="84" t="s">
        <v>121</v>
      </c>
      <c r="D476" s="85" t="s">
        <v>105</v>
      </c>
      <c r="E476" s="86"/>
      <c r="F476" s="92"/>
      <c r="G476" s="88">
        <f t="shared" si="36"/>
        <v>0</v>
      </c>
    </row>
    <row r="477" spans="2:7" s="27" customFormat="1" ht="15">
      <c r="B477" s="83" t="s">
        <v>88</v>
      </c>
      <c r="C477" s="84" t="s">
        <v>120</v>
      </c>
      <c r="D477" s="85" t="s">
        <v>105</v>
      </c>
      <c r="E477" s="86"/>
      <c r="F477" s="92"/>
      <c r="G477" s="88">
        <f t="shared" si="36"/>
        <v>0</v>
      </c>
    </row>
    <row r="478" spans="2:7" s="27" customFormat="1" ht="15">
      <c r="B478" s="83" t="s">
        <v>89</v>
      </c>
      <c r="C478" s="84" t="s">
        <v>80</v>
      </c>
      <c r="D478" s="85" t="s">
        <v>105</v>
      </c>
      <c r="E478" s="86"/>
      <c r="F478" s="92"/>
      <c r="G478" s="88">
        <f t="shared" si="36"/>
        <v>0</v>
      </c>
    </row>
    <row r="479" spans="2:7" s="27" customFormat="1" ht="15">
      <c r="B479" s="83" t="s">
        <v>90</v>
      </c>
      <c r="C479" s="84" t="s">
        <v>132</v>
      </c>
      <c r="D479" s="85" t="s">
        <v>105</v>
      </c>
      <c r="E479" s="86"/>
      <c r="F479" s="92"/>
      <c r="G479" s="88">
        <f t="shared" si="36"/>
        <v>0</v>
      </c>
    </row>
    <row r="480" spans="2:7" s="104" customFormat="1" ht="15">
      <c r="B480" s="83"/>
      <c r="C480" s="135"/>
      <c r="D480" s="85"/>
      <c r="E480" s="86"/>
      <c r="F480" s="92"/>
      <c r="G480" s="88"/>
    </row>
    <row r="481" spans="2:7" s="104" customFormat="1" ht="15">
      <c r="B481" s="138">
        <v>3</v>
      </c>
      <c r="C481" s="139" t="s">
        <v>93</v>
      </c>
      <c r="D481" s="140"/>
      <c r="E481" s="141"/>
      <c r="F481" s="142"/>
      <c r="G481" s="143"/>
    </row>
    <row r="482" spans="2:7" s="104" customFormat="1" ht="15">
      <c r="B482" s="90" t="s">
        <v>7</v>
      </c>
      <c r="C482" s="91" t="s">
        <v>94</v>
      </c>
      <c r="D482" s="85"/>
      <c r="E482" s="86"/>
      <c r="F482" s="92"/>
      <c r="G482" s="88"/>
    </row>
    <row r="483" spans="2:7" s="168" customFormat="1" ht="14.25">
      <c r="B483" s="83" t="s">
        <v>23</v>
      </c>
      <c r="C483" s="84" t="s">
        <v>81</v>
      </c>
      <c r="D483" s="85" t="s">
        <v>105</v>
      </c>
      <c r="E483" s="86"/>
      <c r="F483" s="92"/>
      <c r="G483" s="88">
        <f t="shared" ref="G483:G487" si="37">E483*F483</f>
        <v>0</v>
      </c>
    </row>
    <row r="484" spans="2:7" s="104" customFormat="1" ht="15">
      <c r="B484" s="83" t="s">
        <v>24</v>
      </c>
      <c r="C484" s="84" t="s">
        <v>82</v>
      </c>
      <c r="D484" s="85" t="s">
        <v>105</v>
      </c>
      <c r="E484" s="86"/>
      <c r="F484" s="92"/>
      <c r="G484" s="88">
        <f t="shared" si="37"/>
        <v>0</v>
      </c>
    </row>
    <row r="485" spans="2:7" s="104" customFormat="1" ht="15">
      <c r="B485" s="83" t="s">
        <v>95</v>
      </c>
      <c r="C485" s="84" t="s">
        <v>83</v>
      </c>
      <c r="D485" s="85" t="s">
        <v>105</v>
      </c>
      <c r="E485" s="86"/>
      <c r="F485" s="92"/>
      <c r="G485" s="88">
        <f t="shared" si="37"/>
        <v>0</v>
      </c>
    </row>
    <row r="486" spans="2:7" s="104" customFormat="1" ht="15">
      <c r="B486" s="83" t="s">
        <v>96</v>
      </c>
      <c r="C486" s="84" t="s">
        <v>189</v>
      </c>
      <c r="D486" s="85" t="s">
        <v>105</v>
      </c>
      <c r="E486" s="86"/>
      <c r="F486" s="92"/>
      <c r="G486" s="88">
        <f t="shared" si="37"/>
        <v>0</v>
      </c>
    </row>
    <row r="487" spans="2:7" s="104" customFormat="1" ht="15">
      <c r="B487" s="83" t="s">
        <v>188</v>
      </c>
      <c r="C487" s="84" t="s">
        <v>211</v>
      </c>
      <c r="D487" s="85" t="s">
        <v>105</v>
      </c>
      <c r="E487" s="86"/>
      <c r="F487" s="92"/>
      <c r="G487" s="88">
        <f t="shared" si="37"/>
        <v>0</v>
      </c>
    </row>
    <row r="488" spans="2:7" s="104" customFormat="1" ht="15">
      <c r="B488" s="83"/>
      <c r="C488" s="93"/>
      <c r="D488" s="85"/>
      <c r="E488" s="86"/>
      <c r="F488" s="92"/>
      <c r="G488" s="88"/>
    </row>
    <row r="489" spans="2:7" s="104" customFormat="1" ht="15">
      <c r="B489" s="138">
        <v>4</v>
      </c>
      <c r="C489" s="144" t="s">
        <v>25</v>
      </c>
      <c r="D489" s="140"/>
      <c r="E489" s="141"/>
      <c r="F489" s="142"/>
      <c r="G489" s="143"/>
    </row>
    <row r="490" spans="2:7" s="104" customFormat="1" ht="15">
      <c r="B490" s="83" t="s">
        <v>8</v>
      </c>
      <c r="C490" s="84" t="s">
        <v>97</v>
      </c>
      <c r="D490" s="85" t="s">
        <v>105</v>
      </c>
      <c r="E490" s="86"/>
      <c r="F490" s="92"/>
      <c r="G490" s="88">
        <f t="shared" ref="G490:G492" si="38">E490*F490</f>
        <v>0</v>
      </c>
    </row>
    <row r="491" spans="2:7" s="104" customFormat="1" ht="15">
      <c r="B491" s="83" t="s">
        <v>9</v>
      </c>
      <c r="C491" s="84" t="s">
        <v>99</v>
      </c>
      <c r="D491" s="85" t="s">
        <v>105</v>
      </c>
      <c r="E491" s="86"/>
      <c r="F491" s="92"/>
      <c r="G491" s="88">
        <f t="shared" si="38"/>
        <v>0</v>
      </c>
    </row>
    <row r="492" spans="2:7" s="104" customFormat="1" ht="15">
      <c r="B492" s="83" t="s">
        <v>98</v>
      </c>
      <c r="C492" s="84" t="s">
        <v>100</v>
      </c>
      <c r="D492" s="85" t="s">
        <v>105</v>
      </c>
      <c r="E492" s="86"/>
      <c r="F492" s="92"/>
      <c r="G492" s="88">
        <f t="shared" si="38"/>
        <v>0</v>
      </c>
    </row>
    <row r="493" spans="2:7" s="104" customFormat="1" ht="15">
      <c r="B493" s="83"/>
      <c r="C493" s="84"/>
      <c r="D493" s="85"/>
      <c r="E493" s="86"/>
      <c r="F493" s="92"/>
      <c r="G493" s="88"/>
    </row>
    <row r="494" spans="2:7" s="104" customFormat="1" ht="15">
      <c r="B494" s="138">
        <v>5</v>
      </c>
      <c r="C494" s="139" t="s">
        <v>26</v>
      </c>
      <c r="D494" s="140"/>
      <c r="E494" s="141"/>
      <c r="F494" s="142"/>
      <c r="G494" s="143"/>
    </row>
    <row r="495" spans="2:7" s="104" customFormat="1" ht="15">
      <c r="B495" s="83" t="s">
        <v>11</v>
      </c>
      <c r="C495" s="84" t="s">
        <v>10</v>
      </c>
      <c r="D495" s="85" t="s">
        <v>105</v>
      </c>
      <c r="E495" s="86"/>
      <c r="F495" s="92"/>
      <c r="G495" s="88">
        <f t="shared" ref="G495:G497" si="39">E495*F495</f>
        <v>0</v>
      </c>
    </row>
    <row r="496" spans="2:7" s="104" customFormat="1" ht="15">
      <c r="B496" s="83" t="s">
        <v>27</v>
      </c>
      <c r="C496" s="84" t="s">
        <v>180</v>
      </c>
      <c r="D496" s="85" t="s">
        <v>105</v>
      </c>
      <c r="E496" s="86"/>
      <c r="F496" s="92"/>
      <c r="G496" s="88">
        <f t="shared" si="39"/>
        <v>0</v>
      </c>
    </row>
    <row r="497" spans="2:7" s="104" customFormat="1" ht="15">
      <c r="B497" s="83" t="s">
        <v>92</v>
      </c>
      <c r="C497" s="84" t="s">
        <v>181</v>
      </c>
      <c r="D497" s="85" t="s">
        <v>105</v>
      </c>
      <c r="E497" s="86"/>
      <c r="F497" s="92"/>
      <c r="G497" s="88">
        <f t="shared" si="39"/>
        <v>0</v>
      </c>
    </row>
    <row r="498" spans="2:7" s="104" customFormat="1" ht="15.75" thickBot="1">
      <c r="B498" s="94"/>
      <c r="C498" s="95"/>
      <c r="D498" s="96"/>
      <c r="E498" s="97"/>
      <c r="F498" s="98"/>
      <c r="G498" s="99"/>
    </row>
    <row r="499" spans="2:7" s="169" customFormat="1" ht="15.75" thickBot="1">
      <c r="B499" s="125"/>
      <c r="C499" s="126" t="str">
        <f>CONCATENATE("SUB TOTAL PRECIO ",C461)</f>
        <v>SUB TOTAL PRECIO ESTACIÓN SANTA ISABEL</v>
      </c>
      <c r="D499" s="310"/>
      <c r="E499" s="311"/>
      <c r="F499" s="311"/>
      <c r="G499" s="127">
        <f>SUM(G464:G498)</f>
        <v>0</v>
      </c>
    </row>
    <row r="500" spans="2:7" s="17" customFormat="1" ht="73.5" customHeight="1">
      <c r="B500" s="34" t="s">
        <v>236</v>
      </c>
      <c r="C500" s="34"/>
      <c r="D500" s="16"/>
      <c r="E500" s="16"/>
      <c r="F500" s="16"/>
      <c r="G500" s="16"/>
    </row>
    <row r="501" spans="2:7" s="17" customFormat="1" ht="20.25" customHeight="1">
      <c r="B501" s="33" t="s">
        <v>233</v>
      </c>
      <c r="C501" s="33"/>
      <c r="D501" s="16"/>
      <c r="E501" s="16"/>
      <c r="F501" s="16"/>
      <c r="G501" s="16"/>
    </row>
    <row r="502" spans="2:7" s="17" customFormat="1" ht="20.25" customHeight="1">
      <c r="B502" s="33" t="s">
        <v>234</v>
      </c>
      <c r="C502" s="33"/>
      <c r="D502" s="16"/>
      <c r="E502" s="16"/>
      <c r="F502" s="16"/>
      <c r="G502" s="16"/>
    </row>
    <row r="503" spans="2:7" s="17" customFormat="1" ht="20.25" customHeight="1">
      <c r="B503" s="33" t="s">
        <v>235</v>
      </c>
      <c r="C503" s="33"/>
      <c r="D503" s="16"/>
      <c r="E503" s="16"/>
      <c r="F503" s="16"/>
      <c r="G503" s="16"/>
    </row>
    <row r="504" spans="2:7" s="104" customFormat="1" ht="15">
      <c r="B504" s="27"/>
      <c r="C504" s="160"/>
      <c r="D504" s="27"/>
    </row>
    <row r="505" spans="2:7" s="104" customFormat="1" ht="15">
      <c r="B505" s="27"/>
      <c r="C505" s="160"/>
      <c r="D505" s="27"/>
    </row>
    <row r="506" spans="2:7" s="104" customFormat="1" ht="15.75" thickBot="1">
      <c r="B506" s="102"/>
      <c r="C506" s="136" t="s">
        <v>175</v>
      </c>
      <c r="D506" s="162"/>
      <c r="E506" s="102"/>
      <c r="F506" s="137"/>
      <c r="G506" s="137"/>
    </row>
    <row r="507" spans="2:7" s="168" customFormat="1" ht="21.75" customHeight="1" thickBot="1">
      <c r="B507" s="107" t="s">
        <v>0</v>
      </c>
      <c r="C507" s="316" t="s">
        <v>1</v>
      </c>
      <c r="D507" s="318" t="s">
        <v>2</v>
      </c>
      <c r="E507" s="304" t="s">
        <v>110</v>
      </c>
      <c r="F507" s="305"/>
      <c r="G507" s="306"/>
    </row>
    <row r="508" spans="2:7" s="168" customFormat="1" ht="15" thickBot="1">
      <c r="B508" s="108" t="s">
        <v>70</v>
      </c>
      <c r="C508" s="317"/>
      <c r="D508" s="319"/>
      <c r="E508" s="109" t="s">
        <v>106</v>
      </c>
      <c r="F508" s="110" t="s">
        <v>108</v>
      </c>
      <c r="G508" s="111" t="s">
        <v>109</v>
      </c>
    </row>
    <row r="509" spans="2:7" s="168" customFormat="1" ht="14.25">
      <c r="B509" s="128">
        <v>1</v>
      </c>
      <c r="C509" s="129" t="s">
        <v>19</v>
      </c>
      <c r="D509" s="130"/>
      <c r="E509" s="131"/>
      <c r="F509" s="132"/>
      <c r="G509" s="133"/>
    </row>
    <row r="510" spans="2:7" s="168" customFormat="1" ht="14.25">
      <c r="B510" s="83" t="s">
        <v>20</v>
      </c>
      <c r="C510" s="84" t="s">
        <v>186</v>
      </c>
      <c r="D510" s="85" t="s">
        <v>105</v>
      </c>
      <c r="E510" s="86"/>
      <c r="F510" s="87"/>
      <c r="G510" s="88">
        <f>E510*F510</f>
        <v>0</v>
      </c>
    </row>
    <row r="511" spans="2:7" s="168" customFormat="1" ht="14.25">
      <c r="B511" s="83" t="s">
        <v>107</v>
      </c>
      <c r="C511" s="84" t="s">
        <v>187</v>
      </c>
      <c r="D511" s="85" t="s">
        <v>105</v>
      </c>
      <c r="E511" s="86"/>
      <c r="F511" s="87"/>
      <c r="G511" s="88">
        <f>E511*F511</f>
        <v>0</v>
      </c>
    </row>
    <row r="512" spans="2:7" s="168" customFormat="1" ht="14.25">
      <c r="B512" s="83" t="s">
        <v>111</v>
      </c>
      <c r="C512" s="89" t="s">
        <v>183</v>
      </c>
      <c r="D512" s="85" t="s">
        <v>105</v>
      </c>
      <c r="E512" s="86"/>
      <c r="F512" s="87"/>
      <c r="G512" s="88">
        <f>E512*F512</f>
        <v>0</v>
      </c>
    </row>
    <row r="513" spans="2:7" s="168" customFormat="1" ht="15.75" customHeight="1">
      <c r="B513" s="90"/>
      <c r="C513" s="134"/>
      <c r="D513" s="85"/>
      <c r="E513" s="86"/>
      <c r="F513" s="92"/>
      <c r="G513" s="88"/>
    </row>
    <row r="514" spans="2:7" s="168" customFormat="1" ht="14.25">
      <c r="B514" s="138">
        <v>2</v>
      </c>
      <c r="C514" s="139" t="s">
        <v>12</v>
      </c>
      <c r="D514" s="140"/>
      <c r="E514" s="141"/>
      <c r="F514" s="142"/>
      <c r="G514" s="143"/>
    </row>
    <row r="515" spans="2:7" s="30" customFormat="1" ht="14.25">
      <c r="B515" s="90" t="s">
        <v>5</v>
      </c>
      <c r="C515" s="91" t="s">
        <v>84</v>
      </c>
      <c r="D515" s="85"/>
      <c r="E515" s="86"/>
      <c r="F515" s="92"/>
      <c r="G515" s="88"/>
    </row>
    <row r="516" spans="2:7" s="104" customFormat="1" ht="15">
      <c r="B516" s="83" t="s">
        <v>21</v>
      </c>
      <c r="C516" s="84" t="s">
        <v>123</v>
      </c>
      <c r="D516" s="85" t="s">
        <v>105</v>
      </c>
      <c r="E516" s="86"/>
      <c r="F516" s="92"/>
      <c r="G516" s="88">
        <f t="shared" ref="G516:G524" si="40">E516*F516</f>
        <v>0</v>
      </c>
    </row>
    <row r="517" spans="2:7" s="104" customFormat="1" ht="15">
      <c r="B517" s="83" t="s">
        <v>22</v>
      </c>
      <c r="C517" s="84" t="s">
        <v>124</v>
      </c>
      <c r="D517" s="85" t="s">
        <v>105</v>
      </c>
      <c r="E517" s="86"/>
      <c r="F517" s="92"/>
      <c r="G517" s="88">
        <f t="shared" si="40"/>
        <v>0</v>
      </c>
    </row>
    <row r="518" spans="2:7" s="27" customFormat="1" ht="15">
      <c r="B518" s="83" t="s">
        <v>103</v>
      </c>
      <c r="C518" s="84" t="s">
        <v>77</v>
      </c>
      <c r="D518" s="85" t="s">
        <v>105</v>
      </c>
      <c r="E518" s="86"/>
      <c r="F518" s="92"/>
      <c r="G518" s="88">
        <f t="shared" si="40"/>
        <v>0</v>
      </c>
    </row>
    <row r="519" spans="2:7" s="27" customFormat="1" ht="15">
      <c r="B519" s="83" t="s">
        <v>85</v>
      </c>
      <c r="C519" s="84" t="s">
        <v>79</v>
      </c>
      <c r="D519" s="85" t="s">
        <v>105</v>
      </c>
      <c r="E519" s="86"/>
      <c r="F519" s="92"/>
      <c r="G519" s="88">
        <f t="shared" si="40"/>
        <v>0</v>
      </c>
    </row>
    <row r="520" spans="2:7" s="27" customFormat="1" ht="15">
      <c r="B520" s="83" t="s">
        <v>86</v>
      </c>
      <c r="C520" s="84" t="s">
        <v>78</v>
      </c>
      <c r="D520" s="85" t="s">
        <v>105</v>
      </c>
      <c r="E520" s="86"/>
      <c r="F520" s="92"/>
      <c r="G520" s="88">
        <f t="shared" si="40"/>
        <v>0</v>
      </c>
    </row>
    <row r="521" spans="2:7" s="27" customFormat="1" ht="15">
      <c r="B521" s="83" t="s">
        <v>87</v>
      </c>
      <c r="C521" s="84" t="s">
        <v>121</v>
      </c>
      <c r="D521" s="85" t="s">
        <v>105</v>
      </c>
      <c r="E521" s="86"/>
      <c r="F521" s="92"/>
      <c r="G521" s="88">
        <f t="shared" si="40"/>
        <v>0</v>
      </c>
    </row>
    <row r="522" spans="2:7" s="27" customFormat="1" ht="15">
      <c r="B522" s="83" t="s">
        <v>88</v>
      </c>
      <c r="C522" s="84" t="s">
        <v>120</v>
      </c>
      <c r="D522" s="85" t="s">
        <v>105</v>
      </c>
      <c r="E522" s="86"/>
      <c r="F522" s="92"/>
      <c r="G522" s="88">
        <f t="shared" si="40"/>
        <v>0</v>
      </c>
    </row>
    <row r="523" spans="2:7" s="27" customFormat="1" ht="15">
      <c r="B523" s="83" t="s">
        <v>89</v>
      </c>
      <c r="C523" s="84" t="s">
        <v>80</v>
      </c>
      <c r="D523" s="85" t="s">
        <v>105</v>
      </c>
      <c r="E523" s="86"/>
      <c r="F523" s="92"/>
      <c r="G523" s="88">
        <f t="shared" si="40"/>
        <v>0</v>
      </c>
    </row>
    <row r="524" spans="2:7" s="27" customFormat="1" ht="15">
      <c r="B524" s="83" t="s">
        <v>90</v>
      </c>
      <c r="C524" s="84" t="s">
        <v>132</v>
      </c>
      <c r="D524" s="85" t="s">
        <v>105</v>
      </c>
      <c r="E524" s="86"/>
      <c r="F524" s="92"/>
      <c r="G524" s="88">
        <f t="shared" si="40"/>
        <v>0</v>
      </c>
    </row>
    <row r="525" spans="2:7" s="104" customFormat="1" ht="15">
      <c r="B525" s="83"/>
      <c r="C525" s="135"/>
      <c r="D525" s="85"/>
      <c r="E525" s="86"/>
      <c r="F525" s="92"/>
      <c r="G525" s="88"/>
    </row>
    <row r="526" spans="2:7" s="104" customFormat="1" ht="15">
      <c r="B526" s="138">
        <v>3</v>
      </c>
      <c r="C526" s="139" t="s">
        <v>93</v>
      </c>
      <c r="D526" s="140"/>
      <c r="E526" s="141"/>
      <c r="F526" s="142"/>
      <c r="G526" s="143"/>
    </row>
    <row r="527" spans="2:7" s="104" customFormat="1" ht="15">
      <c r="B527" s="90" t="s">
        <v>7</v>
      </c>
      <c r="C527" s="91" t="s">
        <v>94</v>
      </c>
      <c r="D527" s="85"/>
      <c r="E527" s="86"/>
      <c r="F527" s="92"/>
      <c r="G527" s="88"/>
    </row>
    <row r="528" spans="2:7" s="168" customFormat="1" ht="14.25">
      <c r="B528" s="83" t="s">
        <v>23</v>
      </c>
      <c r="C528" s="84" t="s">
        <v>81</v>
      </c>
      <c r="D528" s="85" t="s">
        <v>105</v>
      </c>
      <c r="E528" s="86"/>
      <c r="F528" s="92"/>
      <c r="G528" s="88">
        <f t="shared" ref="G528:G532" si="41">E528*F528</f>
        <v>0</v>
      </c>
    </row>
    <row r="529" spans="2:7" s="104" customFormat="1" ht="15">
      <c r="B529" s="83" t="s">
        <v>24</v>
      </c>
      <c r="C529" s="84" t="s">
        <v>82</v>
      </c>
      <c r="D529" s="85" t="s">
        <v>105</v>
      </c>
      <c r="E529" s="86"/>
      <c r="F529" s="92"/>
      <c r="G529" s="88">
        <f t="shared" si="41"/>
        <v>0</v>
      </c>
    </row>
    <row r="530" spans="2:7" s="104" customFormat="1" ht="15">
      <c r="B530" s="83" t="s">
        <v>95</v>
      </c>
      <c r="C530" s="84" t="s">
        <v>83</v>
      </c>
      <c r="D530" s="85" t="s">
        <v>105</v>
      </c>
      <c r="E530" s="86"/>
      <c r="F530" s="92"/>
      <c r="G530" s="88">
        <f t="shared" si="41"/>
        <v>0</v>
      </c>
    </row>
    <row r="531" spans="2:7" s="104" customFormat="1" ht="15">
      <c r="B531" s="83" t="s">
        <v>96</v>
      </c>
      <c r="C531" s="84" t="s">
        <v>189</v>
      </c>
      <c r="D531" s="85" t="s">
        <v>105</v>
      </c>
      <c r="E531" s="86"/>
      <c r="F531" s="92"/>
      <c r="G531" s="88">
        <f t="shared" si="41"/>
        <v>0</v>
      </c>
    </row>
    <row r="532" spans="2:7" s="104" customFormat="1" ht="15">
      <c r="B532" s="83" t="s">
        <v>188</v>
      </c>
      <c r="C532" s="84" t="s">
        <v>211</v>
      </c>
      <c r="D532" s="85" t="s">
        <v>105</v>
      </c>
      <c r="E532" s="86"/>
      <c r="F532" s="92"/>
      <c r="G532" s="88">
        <f t="shared" si="41"/>
        <v>0</v>
      </c>
    </row>
    <row r="533" spans="2:7" s="104" customFormat="1" ht="15">
      <c r="B533" s="83"/>
      <c r="C533" s="93"/>
      <c r="D533" s="85"/>
      <c r="E533" s="86"/>
      <c r="F533" s="92"/>
      <c r="G533" s="88"/>
    </row>
    <row r="534" spans="2:7" s="104" customFormat="1" ht="15">
      <c r="B534" s="138">
        <v>4</v>
      </c>
      <c r="C534" s="144" t="s">
        <v>25</v>
      </c>
      <c r="D534" s="140"/>
      <c r="E534" s="141"/>
      <c r="F534" s="142"/>
      <c r="G534" s="143"/>
    </row>
    <row r="535" spans="2:7" s="104" customFormat="1" ht="15">
      <c r="B535" s="83" t="s">
        <v>8</v>
      </c>
      <c r="C535" s="84" t="s">
        <v>97</v>
      </c>
      <c r="D535" s="85" t="s">
        <v>105</v>
      </c>
      <c r="E535" s="86"/>
      <c r="F535" s="92"/>
      <c r="G535" s="88">
        <f t="shared" ref="G535:G537" si="42">E535*F535</f>
        <v>0</v>
      </c>
    </row>
    <row r="536" spans="2:7" s="104" customFormat="1" ht="15">
      <c r="B536" s="83" t="s">
        <v>9</v>
      </c>
      <c r="C536" s="84" t="s">
        <v>99</v>
      </c>
      <c r="D536" s="85" t="s">
        <v>105</v>
      </c>
      <c r="E536" s="86"/>
      <c r="F536" s="92"/>
      <c r="G536" s="88">
        <f t="shared" si="42"/>
        <v>0</v>
      </c>
    </row>
    <row r="537" spans="2:7" s="104" customFormat="1" ht="15">
      <c r="B537" s="83" t="s">
        <v>98</v>
      </c>
      <c r="C537" s="84" t="s">
        <v>100</v>
      </c>
      <c r="D537" s="85" t="s">
        <v>105</v>
      </c>
      <c r="E537" s="86"/>
      <c r="F537" s="92"/>
      <c r="G537" s="88">
        <f t="shared" si="42"/>
        <v>0</v>
      </c>
    </row>
    <row r="538" spans="2:7" s="104" customFormat="1" ht="15">
      <c r="B538" s="83"/>
      <c r="C538" s="84"/>
      <c r="D538" s="85"/>
      <c r="E538" s="86"/>
      <c r="F538" s="92"/>
      <c r="G538" s="88"/>
    </row>
    <row r="539" spans="2:7" s="104" customFormat="1" ht="15">
      <c r="B539" s="138">
        <v>5</v>
      </c>
      <c r="C539" s="139" t="s">
        <v>26</v>
      </c>
      <c r="D539" s="140"/>
      <c r="E539" s="141"/>
      <c r="F539" s="142"/>
      <c r="G539" s="143"/>
    </row>
    <row r="540" spans="2:7" s="104" customFormat="1" ht="15">
      <c r="B540" s="83" t="s">
        <v>11</v>
      </c>
      <c r="C540" s="84" t="s">
        <v>10</v>
      </c>
      <c r="D540" s="85" t="s">
        <v>105</v>
      </c>
      <c r="E540" s="86"/>
      <c r="F540" s="92"/>
      <c r="G540" s="88">
        <f t="shared" ref="G540:G542" si="43">E540*F540</f>
        <v>0</v>
      </c>
    </row>
    <row r="541" spans="2:7" s="104" customFormat="1" ht="15">
      <c r="B541" s="83" t="s">
        <v>27</v>
      </c>
      <c r="C541" s="84" t="s">
        <v>180</v>
      </c>
      <c r="D541" s="85" t="s">
        <v>105</v>
      </c>
      <c r="E541" s="86"/>
      <c r="F541" s="92"/>
      <c r="G541" s="88">
        <f t="shared" si="43"/>
        <v>0</v>
      </c>
    </row>
    <row r="542" spans="2:7" s="104" customFormat="1" ht="15">
      <c r="B542" s="83" t="s">
        <v>92</v>
      </c>
      <c r="C542" s="84" t="s">
        <v>181</v>
      </c>
      <c r="D542" s="85" t="s">
        <v>105</v>
      </c>
      <c r="E542" s="86"/>
      <c r="F542" s="92"/>
      <c r="G542" s="88">
        <f t="shared" si="43"/>
        <v>0</v>
      </c>
    </row>
    <row r="543" spans="2:7" s="104" customFormat="1" ht="15.75" thickBot="1">
      <c r="B543" s="94"/>
      <c r="C543" s="95"/>
      <c r="D543" s="96"/>
      <c r="E543" s="97"/>
      <c r="F543" s="98"/>
      <c r="G543" s="99"/>
    </row>
    <row r="544" spans="2:7" s="169" customFormat="1" ht="15.75" thickBot="1">
      <c r="B544" s="125"/>
      <c r="C544" s="126" t="str">
        <f>CONCATENATE("SUB TOTAL PRECIO ",C506)</f>
        <v>SUB TOTAL PRECIO ESTACIÓN PARQUE BUSTAMANTE</v>
      </c>
      <c r="D544" s="310"/>
      <c r="E544" s="311"/>
      <c r="F544" s="311"/>
      <c r="G544" s="127">
        <f>SUM(G509:G543)</f>
        <v>0</v>
      </c>
    </row>
    <row r="545" spans="2:7" s="17" customFormat="1" ht="73.5" customHeight="1">
      <c r="B545" s="34" t="s">
        <v>236</v>
      </c>
      <c r="C545" s="34"/>
      <c r="D545" s="16"/>
      <c r="E545" s="16"/>
      <c r="F545" s="16"/>
      <c r="G545" s="16"/>
    </row>
    <row r="546" spans="2:7" s="17" customFormat="1" ht="20.25" customHeight="1">
      <c r="B546" s="33" t="s">
        <v>233</v>
      </c>
      <c r="C546" s="33"/>
      <c r="D546" s="16"/>
      <c r="E546" s="16"/>
      <c r="F546" s="16"/>
      <c r="G546" s="16"/>
    </row>
    <row r="547" spans="2:7" s="17" customFormat="1" ht="20.25" customHeight="1">
      <c r="B547" s="33" t="s">
        <v>234</v>
      </c>
      <c r="C547" s="33"/>
      <c r="D547" s="16"/>
      <c r="E547" s="16"/>
      <c r="F547" s="16"/>
      <c r="G547" s="16"/>
    </row>
    <row r="548" spans="2:7" s="17" customFormat="1" ht="20.25" customHeight="1">
      <c r="B548" s="33" t="s">
        <v>235</v>
      </c>
      <c r="C548" s="33"/>
      <c r="D548" s="16"/>
      <c r="E548" s="16"/>
      <c r="F548" s="16"/>
      <c r="G548" s="16"/>
    </row>
    <row r="549" spans="2:7" s="104" customFormat="1" ht="15">
      <c r="B549" s="27"/>
      <c r="C549" s="160"/>
      <c r="D549" s="27"/>
    </row>
    <row r="550" spans="2:7" s="104" customFormat="1" ht="15">
      <c r="B550" s="343"/>
      <c r="C550" s="343"/>
      <c r="D550" s="158"/>
      <c r="E550" s="344"/>
      <c r="F550" s="344"/>
      <c r="G550" s="67"/>
    </row>
    <row r="551" spans="2:7" s="104" customFormat="1" ht="15.75" thickBot="1">
      <c r="B551" s="102"/>
      <c r="C551" s="136" t="s">
        <v>176</v>
      </c>
      <c r="D551" s="162"/>
      <c r="E551" s="102"/>
      <c r="F551" s="137"/>
      <c r="G551" s="137"/>
    </row>
    <row r="552" spans="2:7" s="168" customFormat="1" ht="21.75" customHeight="1" thickBot="1">
      <c r="B552" s="107" t="s">
        <v>0</v>
      </c>
      <c r="C552" s="316" t="s">
        <v>1</v>
      </c>
      <c r="D552" s="318" t="s">
        <v>2</v>
      </c>
      <c r="E552" s="304" t="s">
        <v>110</v>
      </c>
      <c r="F552" s="305"/>
      <c r="G552" s="306"/>
    </row>
    <row r="553" spans="2:7" s="168" customFormat="1" ht="15" thickBot="1">
      <c r="B553" s="108" t="s">
        <v>71</v>
      </c>
      <c r="C553" s="317"/>
      <c r="D553" s="319"/>
      <c r="E553" s="109" t="s">
        <v>106</v>
      </c>
      <c r="F553" s="110" t="s">
        <v>108</v>
      </c>
      <c r="G553" s="111" t="s">
        <v>109</v>
      </c>
    </row>
    <row r="554" spans="2:7" s="168" customFormat="1" ht="14.25">
      <c r="B554" s="128">
        <v>1</v>
      </c>
      <c r="C554" s="129" t="s">
        <v>19</v>
      </c>
      <c r="D554" s="130"/>
      <c r="E554" s="131"/>
      <c r="F554" s="132"/>
      <c r="G554" s="133"/>
    </row>
    <row r="555" spans="2:7" s="168" customFormat="1" ht="14.25">
      <c r="B555" s="83" t="s">
        <v>20</v>
      </c>
      <c r="C555" s="84" t="s">
        <v>186</v>
      </c>
      <c r="D555" s="85" t="s">
        <v>105</v>
      </c>
      <c r="E555" s="86"/>
      <c r="F555" s="87"/>
      <c r="G555" s="88">
        <f>E555*F555</f>
        <v>0</v>
      </c>
    </row>
    <row r="556" spans="2:7" s="168" customFormat="1" ht="14.25">
      <c r="B556" s="83" t="s">
        <v>107</v>
      </c>
      <c r="C556" s="84" t="s">
        <v>187</v>
      </c>
      <c r="D556" s="85" t="s">
        <v>105</v>
      </c>
      <c r="E556" s="86"/>
      <c r="F556" s="87"/>
      <c r="G556" s="88">
        <f>E556*F556</f>
        <v>0</v>
      </c>
    </row>
    <row r="557" spans="2:7" s="168" customFormat="1" ht="14.25">
      <c r="B557" s="83" t="s">
        <v>111</v>
      </c>
      <c r="C557" s="89" t="s">
        <v>183</v>
      </c>
      <c r="D557" s="85" t="s">
        <v>105</v>
      </c>
      <c r="E557" s="86"/>
      <c r="F557" s="87"/>
      <c r="G557" s="88">
        <f>E557*F557</f>
        <v>0</v>
      </c>
    </row>
    <row r="558" spans="2:7" s="168" customFormat="1" ht="15.75" customHeight="1">
      <c r="B558" s="90"/>
      <c r="C558" s="134"/>
      <c r="D558" s="85"/>
      <c r="E558" s="86"/>
      <c r="F558" s="92"/>
      <c r="G558" s="88"/>
    </row>
    <row r="559" spans="2:7" s="168" customFormat="1" ht="14.25">
      <c r="B559" s="138">
        <v>2</v>
      </c>
      <c r="C559" s="139" t="s">
        <v>12</v>
      </c>
      <c r="D559" s="140"/>
      <c r="E559" s="141"/>
      <c r="F559" s="142"/>
      <c r="G559" s="143"/>
    </row>
    <row r="560" spans="2:7" s="30" customFormat="1" ht="14.25">
      <c r="B560" s="90" t="s">
        <v>5</v>
      </c>
      <c r="C560" s="91" t="s">
        <v>84</v>
      </c>
      <c r="D560" s="85"/>
      <c r="E560" s="86"/>
      <c r="F560" s="92"/>
      <c r="G560" s="88"/>
    </row>
    <row r="561" spans="2:7" s="104" customFormat="1" ht="15">
      <c r="B561" s="83" t="s">
        <v>21</v>
      </c>
      <c r="C561" s="84" t="s">
        <v>123</v>
      </c>
      <c r="D561" s="85" t="s">
        <v>105</v>
      </c>
      <c r="E561" s="86"/>
      <c r="F561" s="92"/>
      <c r="G561" s="88">
        <f t="shared" ref="G561:G569" si="44">E561*F561</f>
        <v>0</v>
      </c>
    </row>
    <row r="562" spans="2:7" s="104" customFormat="1" ht="15">
      <c r="B562" s="83" t="s">
        <v>22</v>
      </c>
      <c r="C562" s="84" t="s">
        <v>124</v>
      </c>
      <c r="D562" s="85" t="s">
        <v>105</v>
      </c>
      <c r="E562" s="86"/>
      <c r="F562" s="92"/>
      <c r="G562" s="88">
        <f t="shared" si="44"/>
        <v>0</v>
      </c>
    </row>
    <row r="563" spans="2:7" s="27" customFormat="1" ht="15">
      <c r="B563" s="83" t="s">
        <v>103</v>
      </c>
      <c r="C563" s="84" t="s">
        <v>77</v>
      </c>
      <c r="D563" s="85" t="s">
        <v>105</v>
      </c>
      <c r="E563" s="86"/>
      <c r="F563" s="92"/>
      <c r="G563" s="88">
        <f t="shared" si="44"/>
        <v>0</v>
      </c>
    </row>
    <row r="564" spans="2:7" s="27" customFormat="1" ht="15">
      <c r="B564" s="83" t="s">
        <v>85</v>
      </c>
      <c r="C564" s="84" t="s">
        <v>79</v>
      </c>
      <c r="D564" s="85" t="s">
        <v>105</v>
      </c>
      <c r="E564" s="86"/>
      <c r="F564" s="92"/>
      <c r="G564" s="88">
        <f t="shared" si="44"/>
        <v>0</v>
      </c>
    </row>
    <row r="565" spans="2:7" s="27" customFormat="1" ht="15">
      <c r="B565" s="83" t="s">
        <v>86</v>
      </c>
      <c r="C565" s="84" t="s">
        <v>78</v>
      </c>
      <c r="D565" s="85" t="s">
        <v>105</v>
      </c>
      <c r="E565" s="86"/>
      <c r="F565" s="92"/>
      <c r="G565" s="88">
        <f t="shared" si="44"/>
        <v>0</v>
      </c>
    </row>
    <row r="566" spans="2:7" s="27" customFormat="1" ht="15">
      <c r="B566" s="83" t="s">
        <v>87</v>
      </c>
      <c r="C566" s="84" t="s">
        <v>121</v>
      </c>
      <c r="D566" s="85" t="s">
        <v>105</v>
      </c>
      <c r="E566" s="86"/>
      <c r="F566" s="92"/>
      <c r="G566" s="88">
        <f t="shared" si="44"/>
        <v>0</v>
      </c>
    </row>
    <row r="567" spans="2:7" s="27" customFormat="1" ht="15">
      <c r="B567" s="83" t="s">
        <v>88</v>
      </c>
      <c r="C567" s="84" t="s">
        <v>120</v>
      </c>
      <c r="D567" s="85" t="s">
        <v>105</v>
      </c>
      <c r="E567" s="86"/>
      <c r="F567" s="92"/>
      <c r="G567" s="88">
        <f t="shared" si="44"/>
        <v>0</v>
      </c>
    </row>
    <row r="568" spans="2:7" s="27" customFormat="1" ht="15">
      <c r="B568" s="83" t="s">
        <v>89</v>
      </c>
      <c r="C568" s="84" t="s">
        <v>80</v>
      </c>
      <c r="D568" s="85" t="s">
        <v>105</v>
      </c>
      <c r="E568" s="86"/>
      <c r="F568" s="92"/>
      <c r="G568" s="88">
        <f t="shared" si="44"/>
        <v>0</v>
      </c>
    </row>
    <row r="569" spans="2:7" s="27" customFormat="1" ht="15">
      <c r="B569" s="83" t="s">
        <v>90</v>
      </c>
      <c r="C569" s="84" t="s">
        <v>132</v>
      </c>
      <c r="D569" s="85" t="s">
        <v>105</v>
      </c>
      <c r="E569" s="86"/>
      <c r="F569" s="92"/>
      <c r="G569" s="88">
        <f t="shared" si="44"/>
        <v>0</v>
      </c>
    </row>
    <row r="570" spans="2:7" s="104" customFormat="1" ht="15">
      <c r="B570" s="83"/>
      <c r="C570" s="135"/>
      <c r="D570" s="85"/>
      <c r="E570" s="86"/>
      <c r="F570" s="92"/>
      <c r="G570" s="88"/>
    </row>
    <row r="571" spans="2:7" s="104" customFormat="1" ht="15">
      <c r="B571" s="138">
        <v>3</v>
      </c>
      <c r="C571" s="139" t="s">
        <v>93</v>
      </c>
      <c r="D571" s="140"/>
      <c r="E571" s="141"/>
      <c r="F571" s="142"/>
      <c r="G571" s="143"/>
    </row>
    <row r="572" spans="2:7" s="104" customFormat="1" ht="15">
      <c r="B572" s="90" t="s">
        <v>7</v>
      </c>
      <c r="C572" s="91" t="s">
        <v>94</v>
      </c>
      <c r="D572" s="85"/>
      <c r="E572" s="86"/>
      <c r="F572" s="92"/>
      <c r="G572" s="88"/>
    </row>
    <row r="573" spans="2:7" s="168" customFormat="1" ht="14.25">
      <c r="B573" s="83" t="s">
        <v>23</v>
      </c>
      <c r="C573" s="84" t="s">
        <v>81</v>
      </c>
      <c r="D573" s="85" t="s">
        <v>105</v>
      </c>
      <c r="E573" s="86"/>
      <c r="F573" s="92"/>
      <c r="G573" s="88">
        <f t="shared" ref="G573:G577" si="45">E573*F573</f>
        <v>0</v>
      </c>
    </row>
    <row r="574" spans="2:7" s="104" customFormat="1" ht="15">
      <c r="B574" s="83" t="s">
        <v>24</v>
      </c>
      <c r="C574" s="84" t="s">
        <v>82</v>
      </c>
      <c r="D574" s="85" t="s">
        <v>105</v>
      </c>
      <c r="E574" s="86"/>
      <c r="F574" s="92"/>
      <c r="G574" s="88">
        <f t="shared" si="45"/>
        <v>0</v>
      </c>
    </row>
    <row r="575" spans="2:7" s="104" customFormat="1" ht="15">
      <c r="B575" s="83" t="s">
        <v>95</v>
      </c>
      <c r="C575" s="84" t="s">
        <v>83</v>
      </c>
      <c r="D575" s="85" t="s">
        <v>105</v>
      </c>
      <c r="E575" s="86"/>
      <c r="F575" s="92"/>
      <c r="G575" s="88">
        <f t="shared" si="45"/>
        <v>0</v>
      </c>
    </row>
    <row r="576" spans="2:7" s="104" customFormat="1" ht="15">
      <c r="B576" s="83" t="s">
        <v>96</v>
      </c>
      <c r="C576" s="84" t="s">
        <v>189</v>
      </c>
      <c r="D576" s="85" t="s">
        <v>105</v>
      </c>
      <c r="E576" s="86"/>
      <c r="F576" s="92"/>
      <c r="G576" s="88">
        <f t="shared" si="45"/>
        <v>0</v>
      </c>
    </row>
    <row r="577" spans="2:7" s="104" customFormat="1" ht="15">
      <c r="B577" s="83" t="s">
        <v>188</v>
      </c>
      <c r="C577" s="84" t="s">
        <v>211</v>
      </c>
      <c r="D577" s="85" t="s">
        <v>105</v>
      </c>
      <c r="E577" s="86"/>
      <c r="F577" s="92"/>
      <c r="G577" s="88">
        <f t="shared" si="45"/>
        <v>0</v>
      </c>
    </row>
    <row r="578" spans="2:7" s="104" customFormat="1" ht="15">
      <c r="B578" s="83"/>
      <c r="C578" s="93"/>
      <c r="D578" s="85"/>
      <c r="E578" s="86"/>
      <c r="F578" s="92"/>
      <c r="G578" s="88"/>
    </row>
    <row r="579" spans="2:7" s="104" customFormat="1" ht="15">
      <c r="B579" s="138">
        <v>4</v>
      </c>
      <c r="C579" s="144" t="s">
        <v>25</v>
      </c>
      <c r="D579" s="140"/>
      <c r="E579" s="141"/>
      <c r="F579" s="142"/>
      <c r="G579" s="143"/>
    </row>
    <row r="580" spans="2:7" s="104" customFormat="1" ht="15">
      <c r="B580" s="83" t="s">
        <v>8</v>
      </c>
      <c r="C580" s="84" t="s">
        <v>97</v>
      </c>
      <c r="D580" s="85" t="s">
        <v>105</v>
      </c>
      <c r="E580" s="86"/>
      <c r="F580" s="92"/>
      <c r="G580" s="88">
        <f t="shared" ref="G580:G583" si="46">E580*F580</f>
        <v>0</v>
      </c>
    </row>
    <row r="581" spans="2:7" s="104" customFormat="1" ht="15">
      <c r="B581" s="83" t="s">
        <v>9</v>
      </c>
      <c r="C581" s="84" t="s">
        <v>239</v>
      </c>
      <c r="D581" s="85" t="s">
        <v>105</v>
      </c>
      <c r="E581" s="86"/>
      <c r="F581" s="92"/>
      <c r="G581" s="88">
        <f t="shared" si="46"/>
        <v>0</v>
      </c>
    </row>
    <row r="582" spans="2:7" s="104" customFormat="1" ht="15">
      <c r="B582" s="83" t="s">
        <v>98</v>
      </c>
      <c r="C582" s="84" t="s">
        <v>99</v>
      </c>
      <c r="D582" s="85" t="s">
        <v>105</v>
      </c>
      <c r="E582" s="86"/>
      <c r="F582" s="92"/>
      <c r="G582" s="88">
        <f t="shared" si="46"/>
        <v>0</v>
      </c>
    </row>
    <row r="583" spans="2:7" s="104" customFormat="1" ht="15">
      <c r="B583" s="83" t="s">
        <v>113</v>
      </c>
      <c r="C583" s="84" t="s">
        <v>100</v>
      </c>
      <c r="D583" s="85" t="s">
        <v>105</v>
      </c>
      <c r="E583" s="86"/>
      <c r="F583" s="92"/>
      <c r="G583" s="88">
        <f t="shared" si="46"/>
        <v>0</v>
      </c>
    </row>
    <row r="584" spans="2:7" s="104" customFormat="1" ht="15">
      <c r="B584" s="83"/>
      <c r="C584" s="84"/>
      <c r="D584" s="85"/>
      <c r="E584" s="86"/>
      <c r="F584" s="92"/>
      <c r="G584" s="88"/>
    </row>
    <row r="585" spans="2:7" s="104" customFormat="1" ht="15">
      <c r="B585" s="138">
        <v>5</v>
      </c>
      <c r="C585" s="139" t="s">
        <v>26</v>
      </c>
      <c r="D585" s="140"/>
      <c r="E585" s="141"/>
      <c r="F585" s="142"/>
      <c r="G585" s="143"/>
    </row>
    <row r="586" spans="2:7" s="104" customFormat="1" ht="15">
      <c r="B586" s="83" t="s">
        <v>11</v>
      </c>
      <c r="C586" s="84" t="s">
        <v>10</v>
      </c>
      <c r="D586" s="85" t="s">
        <v>105</v>
      </c>
      <c r="E586" s="86"/>
      <c r="F586" s="92"/>
      <c r="G586" s="88">
        <f t="shared" ref="G586:G588" si="47">E586*F586</f>
        <v>0</v>
      </c>
    </row>
    <row r="587" spans="2:7" s="104" customFormat="1" ht="15">
      <c r="B587" s="83" t="s">
        <v>27</v>
      </c>
      <c r="C587" s="84" t="s">
        <v>180</v>
      </c>
      <c r="D587" s="85" t="s">
        <v>105</v>
      </c>
      <c r="E587" s="86"/>
      <c r="F587" s="92"/>
      <c r="G587" s="88">
        <f t="shared" si="47"/>
        <v>0</v>
      </c>
    </row>
    <row r="588" spans="2:7" s="104" customFormat="1" ht="15">
      <c r="B588" s="83" t="s">
        <v>92</v>
      </c>
      <c r="C588" s="84" t="s">
        <v>181</v>
      </c>
      <c r="D588" s="85" t="s">
        <v>105</v>
      </c>
      <c r="E588" s="86"/>
      <c r="F588" s="92"/>
      <c r="G588" s="88">
        <f t="shared" si="47"/>
        <v>0</v>
      </c>
    </row>
    <row r="589" spans="2:7" s="104" customFormat="1" ht="15.75" thickBot="1">
      <c r="B589" s="94"/>
      <c r="C589" s="95"/>
      <c r="D589" s="96"/>
      <c r="E589" s="97"/>
      <c r="F589" s="98"/>
      <c r="G589" s="99"/>
    </row>
    <row r="590" spans="2:7" s="169" customFormat="1" ht="15.75" thickBot="1">
      <c r="B590" s="125"/>
      <c r="C590" s="126" t="str">
        <f>CONCATENATE("SUB TOTAL PRECIO ",C551)</f>
        <v>SUB TOTAL PRECIO ESTACIÓN BAQUEDANO L5</v>
      </c>
      <c r="D590" s="310"/>
      <c r="E590" s="311"/>
      <c r="F590" s="311"/>
      <c r="G590" s="127">
        <f>SUM(G554:G589)</f>
        <v>0</v>
      </c>
    </row>
    <row r="591" spans="2:7" s="17" customFormat="1" ht="73.5" customHeight="1">
      <c r="B591" s="34" t="s">
        <v>236</v>
      </c>
      <c r="C591" s="34"/>
      <c r="D591" s="16"/>
      <c r="E591" s="16"/>
      <c r="F591" s="16"/>
      <c r="G591" s="16"/>
    </row>
    <row r="592" spans="2:7" s="17" customFormat="1" ht="20.25" customHeight="1">
      <c r="B592" s="33" t="s">
        <v>233</v>
      </c>
      <c r="C592" s="33"/>
      <c r="D592" s="16"/>
      <c r="E592" s="16"/>
      <c r="F592" s="16"/>
      <c r="G592" s="16"/>
    </row>
    <row r="593" spans="2:7" s="17" customFormat="1" ht="20.25" customHeight="1">
      <c r="B593" s="33" t="s">
        <v>234</v>
      </c>
      <c r="C593" s="33"/>
      <c r="D593" s="16"/>
      <c r="E593" s="16"/>
      <c r="F593" s="16"/>
      <c r="G593" s="16"/>
    </row>
    <row r="594" spans="2:7" s="17" customFormat="1" ht="20.25" customHeight="1">
      <c r="B594" s="33" t="s">
        <v>235</v>
      </c>
      <c r="C594" s="33"/>
      <c r="D594" s="16"/>
      <c r="E594" s="16"/>
      <c r="F594" s="16"/>
      <c r="G594" s="16"/>
    </row>
    <row r="595" spans="2:7" s="104" customFormat="1" ht="15">
      <c r="B595" s="27"/>
      <c r="C595" s="160"/>
      <c r="D595" s="27"/>
    </row>
    <row r="596" spans="2:7" s="104" customFormat="1" ht="15">
      <c r="B596" s="27"/>
      <c r="C596" s="160"/>
      <c r="D596" s="27"/>
    </row>
    <row r="597" spans="2:7" s="104" customFormat="1" ht="15.75" thickBot="1">
      <c r="B597" s="102"/>
      <c r="C597" s="136" t="s">
        <v>177</v>
      </c>
      <c r="D597" s="162"/>
      <c r="E597" s="102"/>
      <c r="F597" s="137"/>
      <c r="G597" s="137"/>
    </row>
    <row r="598" spans="2:7" s="168" customFormat="1" ht="21.75" customHeight="1" thickBot="1">
      <c r="B598" s="107" t="s">
        <v>0</v>
      </c>
      <c r="C598" s="316" t="s">
        <v>1</v>
      </c>
      <c r="D598" s="318" t="s">
        <v>2</v>
      </c>
      <c r="E598" s="304" t="s">
        <v>110</v>
      </c>
      <c r="F598" s="305"/>
      <c r="G598" s="306"/>
    </row>
    <row r="599" spans="2:7" s="168" customFormat="1" ht="15" thickBot="1">
      <c r="B599" s="108" t="s">
        <v>72</v>
      </c>
      <c r="C599" s="317"/>
      <c r="D599" s="319"/>
      <c r="E599" s="109" t="s">
        <v>106</v>
      </c>
      <c r="F599" s="110" t="s">
        <v>108</v>
      </c>
      <c r="G599" s="111" t="s">
        <v>109</v>
      </c>
    </row>
    <row r="600" spans="2:7" s="168" customFormat="1" ht="14.25">
      <c r="B600" s="128">
        <v>1</v>
      </c>
      <c r="C600" s="129" t="s">
        <v>19</v>
      </c>
      <c r="D600" s="130"/>
      <c r="E600" s="131"/>
      <c r="F600" s="132"/>
      <c r="G600" s="133"/>
    </row>
    <row r="601" spans="2:7" s="168" customFormat="1" ht="14.25">
      <c r="B601" s="83" t="s">
        <v>20</v>
      </c>
      <c r="C601" s="84" t="s">
        <v>186</v>
      </c>
      <c r="D601" s="85" t="s">
        <v>105</v>
      </c>
      <c r="E601" s="86"/>
      <c r="F601" s="87"/>
      <c r="G601" s="88">
        <f>E601*F601</f>
        <v>0</v>
      </c>
    </row>
    <row r="602" spans="2:7" s="168" customFormat="1" ht="14.25">
      <c r="B602" s="83" t="s">
        <v>107</v>
      </c>
      <c r="C602" s="84" t="s">
        <v>187</v>
      </c>
      <c r="D602" s="85" t="s">
        <v>105</v>
      </c>
      <c r="E602" s="86"/>
      <c r="F602" s="87"/>
      <c r="G602" s="88">
        <f>E602*F602</f>
        <v>0</v>
      </c>
    </row>
    <row r="603" spans="2:7" s="168" customFormat="1" ht="14.25">
      <c r="B603" s="83" t="s">
        <v>111</v>
      </c>
      <c r="C603" s="89" t="s">
        <v>183</v>
      </c>
      <c r="D603" s="85" t="s">
        <v>105</v>
      </c>
      <c r="E603" s="86"/>
      <c r="F603" s="87"/>
      <c r="G603" s="88">
        <f>E603*F603</f>
        <v>0</v>
      </c>
    </row>
    <row r="604" spans="2:7" s="168" customFormat="1" ht="15.75" customHeight="1">
      <c r="B604" s="90"/>
      <c r="C604" s="134"/>
      <c r="D604" s="85"/>
      <c r="E604" s="86"/>
      <c r="F604" s="92"/>
      <c r="G604" s="88"/>
    </row>
    <row r="605" spans="2:7" s="168" customFormat="1" ht="14.25">
      <c r="B605" s="138">
        <v>2</v>
      </c>
      <c r="C605" s="139" t="s">
        <v>12</v>
      </c>
      <c r="D605" s="140"/>
      <c r="E605" s="141"/>
      <c r="F605" s="142"/>
      <c r="G605" s="143"/>
    </row>
    <row r="606" spans="2:7" s="30" customFormat="1" ht="14.25">
      <c r="B606" s="90" t="s">
        <v>5</v>
      </c>
      <c r="C606" s="91" t="s">
        <v>84</v>
      </c>
      <c r="D606" s="85"/>
      <c r="E606" s="86"/>
      <c r="F606" s="92"/>
      <c r="G606" s="88"/>
    </row>
    <row r="607" spans="2:7" s="104" customFormat="1" ht="15">
      <c r="B607" s="83" t="s">
        <v>21</v>
      </c>
      <c r="C607" s="84" t="s">
        <v>123</v>
      </c>
      <c r="D607" s="85" t="s">
        <v>105</v>
      </c>
      <c r="E607" s="86"/>
      <c r="F607" s="92"/>
      <c r="G607" s="88">
        <f t="shared" ref="G607:G615" si="48">E607*F607</f>
        <v>0</v>
      </c>
    </row>
    <row r="608" spans="2:7" s="104" customFormat="1" ht="15">
      <c r="B608" s="83" t="s">
        <v>22</v>
      </c>
      <c r="C608" s="84" t="s">
        <v>124</v>
      </c>
      <c r="D608" s="85" t="s">
        <v>105</v>
      </c>
      <c r="E608" s="86"/>
      <c r="F608" s="92"/>
      <c r="G608" s="88">
        <f t="shared" si="48"/>
        <v>0</v>
      </c>
    </row>
    <row r="609" spans="2:7" s="27" customFormat="1" ht="15">
      <c r="B609" s="83" t="s">
        <v>103</v>
      </c>
      <c r="C609" s="84" t="s">
        <v>77</v>
      </c>
      <c r="D609" s="85" t="s">
        <v>105</v>
      </c>
      <c r="E609" s="86"/>
      <c r="F609" s="92"/>
      <c r="G609" s="88">
        <f t="shared" si="48"/>
        <v>0</v>
      </c>
    </row>
    <row r="610" spans="2:7" s="27" customFormat="1" ht="15">
      <c r="B610" s="83" t="s">
        <v>85</v>
      </c>
      <c r="C610" s="84" t="s">
        <v>79</v>
      </c>
      <c r="D610" s="85" t="s">
        <v>105</v>
      </c>
      <c r="E610" s="86"/>
      <c r="F610" s="92"/>
      <c r="G610" s="88">
        <f t="shared" si="48"/>
        <v>0</v>
      </c>
    </row>
    <row r="611" spans="2:7" s="27" customFormat="1" ht="15">
      <c r="B611" s="83" t="s">
        <v>86</v>
      </c>
      <c r="C611" s="84" t="s">
        <v>78</v>
      </c>
      <c r="D611" s="85" t="s">
        <v>105</v>
      </c>
      <c r="E611" s="86"/>
      <c r="F611" s="92"/>
      <c r="G611" s="88">
        <f t="shared" si="48"/>
        <v>0</v>
      </c>
    </row>
    <row r="612" spans="2:7" s="27" customFormat="1" ht="15">
      <c r="B612" s="83" t="s">
        <v>87</v>
      </c>
      <c r="C612" s="84" t="s">
        <v>121</v>
      </c>
      <c r="D612" s="85" t="s">
        <v>105</v>
      </c>
      <c r="E612" s="86"/>
      <c r="F612" s="92"/>
      <c r="G612" s="88">
        <f t="shared" si="48"/>
        <v>0</v>
      </c>
    </row>
    <row r="613" spans="2:7" s="27" customFormat="1" ht="15">
      <c r="B613" s="83" t="s">
        <v>88</v>
      </c>
      <c r="C613" s="84" t="s">
        <v>120</v>
      </c>
      <c r="D613" s="85" t="s">
        <v>105</v>
      </c>
      <c r="E613" s="86"/>
      <c r="F613" s="92"/>
      <c r="G613" s="88">
        <f t="shared" si="48"/>
        <v>0</v>
      </c>
    </row>
    <row r="614" spans="2:7" s="27" customFormat="1" ht="15">
      <c r="B614" s="83" t="s">
        <v>89</v>
      </c>
      <c r="C614" s="84" t="s">
        <v>80</v>
      </c>
      <c r="D614" s="85" t="s">
        <v>105</v>
      </c>
      <c r="E614" s="86"/>
      <c r="F614" s="92"/>
      <c r="G614" s="88">
        <f t="shared" si="48"/>
        <v>0</v>
      </c>
    </row>
    <row r="615" spans="2:7" s="27" customFormat="1" ht="15">
      <c r="B615" s="83" t="s">
        <v>90</v>
      </c>
      <c r="C615" s="84" t="s">
        <v>132</v>
      </c>
      <c r="D615" s="85" t="s">
        <v>105</v>
      </c>
      <c r="E615" s="86"/>
      <c r="F615" s="92"/>
      <c r="G615" s="88">
        <f t="shared" si="48"/>
        <v>0</v>
      </c>
    </row>
    <row r="616" spans="2:7" s="104" customFormat="1" ht="15">
      <c r="B616" s="83"/>
      <c r="C616" s="135"/>
      <c r="D616" s="85"/>
      <c r="E616" s="86"/>
      <c r="F616" s="92"/>
      <c r="G616" s="88"/>
    </row>
    <row r="617" spans="2:7" s="104" customFormat="1" ht="15">
      <c r="B617" s="138">
        <v>3</v>
      </c>
      <c r="C617" s="139" t="s">
        <v>93</v>
      </c>
      <c r="D617" s="140"/>
      <c r="E617" s="141"/>
      <c r="F617" s="142"/>
      <c r="G617" s="143"/>
    </row>
    <row r="618" spans="2:7" s="104" customFormat="1" ht="15">
      <c r="B618" s="90" t="s">
        <v>7</v>
      </c>
      <c r="C618" s="91" t="s">
        <v>94</v>
      </c>
      <c r="D618" s="85"/>
      <c r="E618" s="86"/>
      <c r="F618" s="92"/>
      <c r="G618" s="88"/>
    </row>
    <row r="619" spans="2:7" s="168" customFormat="1" ht="14.25">
      <c r="B619" s="83" t="s">
        <v>23</v>
      </c>
      <c r="C619" s="84" t="s">
        <v>81</v>
      </c>
      <c r="D619" s="85" t="s">
        <v>105</v>
      </c>
      <c r="E619" s="86"/>
      <c r="F619" s="92"/>
      <c r="G619" s="88">
        <f t="shared" ref="G619:G623" si="49">E619*F619</f>
        <v>0</v>
      </c>
    </row>
    <row r="620" spans="2:7" s="104" customFormat="1" ht="15">
      <c r="B620" s="83" t="s">
        <v>24</v>
      </c>
      <c r="C620" s="84" t="s">
        <v>82</v>
      </c>
      <c r="D620" s="85" t="s">
        <v>105</v>
      </c>
      <c r="E620" s="86"/>
      <c r="F620" s="92"/>
      <c r="G620" s="88">
        <f t="shared" si="49"/>
        <v>0</v>
      </c>
    </row>
    <row r="621" spans="2:7" s="104" customFormat="1" ht="15">
      <c r="B621" s="83" t="s">
        <v>95</v>
      </c>
      <c r="C621" s="84" t="s">
        <v>83</v>
      </c>
      <c r="D621" s="85" t="s">
        <v>105</v>
      </c>
      <c r="E621" s="86"/>
      <c r="F621" s="92"/>
      <c r="G621" s="88">
        <f t="shared" si="49"/>
        <v>0</v>
      </c>
    </row>
    <row r="622" spans="2:7" s="104" customFormat="1" ht="15">
      <c r="B622" s="83" t="s">
        <v>96</v>
      </c>
      <c r="C622" s="84" t="s">
        <v>189</v>
      </c>
      <c r="D622" s="85" t="s">
        <v>105</v>
      </c>
      <c r="E622" s="86"/>
      <c r="F622" s="92"/>
      <c r="G622" s="88">
        <f t="shared" si="49"/>
        <v>0</v>
      </c>
    </row>
    <row r="623" spans="2:7" s="104" customFormat="1" ht="15">
      <c r="B623" s="83" t="s">
        <v>188</v>
      </c>
      <c r="C623" s="84" t="s">
        <v>211</v>
      </c>
      <c r="D623" s="85" t="s">
        <v>105</v>
      </c>
      <c r="E623" s="86"/>
      <c r="F623" s="92"/>
      <c r="G623" s="88">
        <f t="shared" si="49"/>
        <v>0</v>
      </c>
    </row>
    <row r="624" spans="2:7" s="104" customFormat="1" ht="15">
      <c r="B624" s="83"/>
      <c r="C624" s="93"/>
      <c r="D624" s="85"/>
      <c r="E624" s="86"/>
      <c r="F624" s="92"/>
      <c r="G624" s="88"/>
    </row>
    <row r="625" spans="2:7" s="104" customFormat="1" ht="15">
      <c r="B625" s="138">
        <v>4</v>
      </c>
      <c r="C625" s="144" t="s">
        <v>25</v>
      </c>
      <c r="D625" s="140"/>
      <c r="E625" s="141"/>
      <c r="F625" s="142"/>
      <c r="G625" s="143"/>
    </row>
    <row r="626" spans="2:7" s="104" customFormat="1" ht="15">
      <c r="B626" s="83" t="s">
        <v>8</v>
      </c>
      <c r="C626" s="84" t="s">
        <v>97</v>
      </c>
      <c r="D626" s="85" t="s">
        <v>105</v>
      </c>
      <c r="E626" s="86"/>
      <c r="F626" s="92"/>
      <c r="G626" s="88">
        <f t="shared" ref="G626:G628" si="50">E626*F626</f>
        <v>0</v>
      </c>
    </row>
    <row r="627" spans="2:7" s="104" customFormat="1" ht="15">
      <c r="B627" s="83" t="s">
        <v>9</v>
      </c>
      <c r="C627" s="84" t="s">
        <v>99</v>
      </c>
      <c r="D627" s="85" t="s">
        <v>105</v>
      </c>
      <c r="E627" s="86"/>
      <c r="F627" s="92"/>
      <c r="G627" s="88">
        <f t="shared" si="50"/>
        <v>0</v>
      </c>
    </row>
    <row r="628" spans="2:7" s="104" customFormat="1" ht="15">
      <c r="B628" s="83" t="s">
        <v>98</v>
      </c>
      <c r="C628" s="84" t="s">
        <v>100</v>
      </c>
      <c r="D628" s="85" t="s">
        <v>105</v>
      </c>
      <c r="E628" s="86"/>
      <c r="F628" s="92"/>
      <c r="G628" s="88">
        <f t="shared" si="50"/>
        <v>0</v>
      </c>
    </row>
    <row r="629" spans="2:7" s="104" customFormat="1" ht="15">
      <c r="B629" s="83"/>
      <c r="C629" s="84"/>
      <c r="D629" s="85"/>
      <c r="E629" s="86"/>
      <c r="F629" s="92"/>
      <c r="G629" s="88"/>
    </row>
    <row r="630" spans="2:7" s="104" customFormat="1" ht="15">
      <c r="B630" s="138">
        <v>5</v>
      </c>
      <c r="C630" s="139" t="s">
        <v>26</v>
      </c>
      <c r="D630" s="140"/>
      <c r="E630" s="141"/>
      <c r="F630" s="142"/>
      <c r="G630" s="143"/>
    </row>
    <row r="631" spans="2:7" s="104" customFormat="1" ht="15">
      <c r="B631" s="83" t="s">
        <v>11</v>
      </c>
      <c r="C631" s="84" t="s">
        <v>10</v>
      </c>
      <c r="D631" s="85" t="s">
        <v>105</v>
      </c>
      <c r="E631" s="86"/>
      <c r="F631" s="92"/>
      <c r="G631" s="88">
        <f t="shared" ref="G631:G633" si="51">E631*F631</f>
        <v>0</v>
      </c>
    </row>
    <row r="632" spans="2:7" s="104" customFormat="1" ht="15">
      <c r="B632" s="83" t="s">
        <v>27</v>
      </c>
      <c r="C632" s="84" t="s">
        <v>180</v>
      </c>
      <c r="D632" s="85" t="s">
        <v>105</v>
      </c>
      <c r="E632" s="86"/>
      <c r="F632" s="92"/>
      <c r="G632" s="88">
        <f t="shared" si="51"/>
        <v>0</v>
      </c>
    </row>
    <row r="633" spans="2:7" s="104" customFormat="1" ht="15">
      <c r="B633" s="83" t="s">
        <v>92</v>
      </c>
      <c r="C633" s="84" t="s">
        <v>181</v>
      </c>
      <c r="D633" s="85" t="s">
        <v>105</v>
      </c>
      <c r="E633" s="86"/>
      <c r="F633" s="92"/>
      <c r="G633" s="88">
        <f t="shared" si="51"/>
        <v>0</v>
      </c>
    </row>
    <row r="634" spans="2:7" s="104" customFormat="1" ht="15.75" thickBot="1">
      <c r="B634" s="94"/>
      <c r="C634" s="95"/>
      <c r="D634" s="96"/>
      <c r="E634" s="97"/>
      <c r="F634" s="98"/>
      <c r="G634" s="99"/>
    </row>
    <row r="635" spans="2:7" s="169" customFormat="1" ht="15.75" thickBot="1">
      <c r="B635" s="125"/>
      <c r="C635" s="126" t="str">
        <f>CONCATENATE("SUB TOTAL PRECIO ",C597)</f>
        <v>SUB TOTAL PRECIO ESTACIÓN BELLAS ARTES</v>
      </c>
      <c r="D635" s="310"/>
      <c r="E635" s="311"/>
      <c r="F635" s="311"/>
      <c r="G635" s="127">
        <f>SUM(G600:G634)</f>
        <v>0</v>
      </c>
    </row>
    <row r="636" spans="2:7" s="17" customFormat="1" ht="73.5" customHeight="1">
      <c r="B636" s="34" t="s">
        <v>236</v>
      </c>
      <c r="C636" s="34"/>
      <c r="D636" s="16"/>
      <c r="E636" s="16"/>
      <c r="F636" s="16"/>
      <c r="G636" s="16"/>
    </row>
    <row r="637" spans="2:7" s="17" customFormat="1" ht="20.25" customHeight="1">
      <c r="B637" s="33" t="s">
        <v>233</v>
      </c>
      <c r="C637" s="33"/>
      <c r="D637" s="16"/>
      <c r="E637" s="16"/>
      <c r="F637" s="16"/>
      <c r="G637" s="16"/>
    </row>
    <row r="638" spans="2:7" s="17" customFormat="1" ht="20.25" customHeight="1">
      <c r="B638" s="33" t="s">
        <v>234</v>
      </c>
      <c r="C638" s="33"/>
      <c r="D638" s="16"/>
      <c r="E638" s="16"/>
      <c r="F638" s="16"/>
      <c r="G638" s="16"/>
    </row>
    <row r="639" spans="2:7" s="17" customFormat="1" ht="20.25" customHeight="1">
      <c r="B639" s="33" t="s">
        <v>235</v>
      </c>
      <c r="C639" s="33"/>
      <c r="D639" s="16"/>
      <c r="E639" s="16"/>
      <c r="F639" s="16"/>
      <c r="G639" s="16"/>
    </row>
    <row r="640" spans="2:7" s="104" customFormat="1" ht="15">
      <c r="B640" s="27"/>
      <c r="C640" s="160"/>
      <c r="D640" s="27"/>
    </row>
    <row r="641" spans="2:7" s="104" customFormat="1" ht="15">
      <c r="B641" s="27"/>
      <c r="C641" s="160"/>
      <c r="D641" s="27"/>
    </row>
    <row r="642" spans="2:7" s="104" customFormat="1" ht="15.75" thickBot="1">
      <c r="B642" s="102"/>
      <c r="C642" s="136" t="s">
        <v>178</v>
      </c>
      <c r="D642" s="162"/>
      <c r="E642" s="102"/>
      <c r="F642" s="137"/>
      <c r="G642" s="137"/>
    </row>
    <row r="643" spans="2:7" s="168" customFormat="1" ht="21.75" customHeight="1" thickBot="1">
      <c r="B643" s="107" t="s">
        <v>0</v>
      </c>
      <c r="C643" s="316" t="s">
        <v>1</v>
      </c>
      <c r="D643" s="318" t="s">
        <v>2</v>
      </c>
      <c r="E643" s="304" t="s">
        <v>110</v>
      </c>
      <c r="F643" s="305"/>
      <c r="G643" s="306"/>
    </row>
    <row r="644" spans="2:7" s="168" customFormat="1" ht="15" thickBot="1">
      <c r="B644" s="108" t="s">
        <v>73</v>
      </c>
      <c r="C644" s="317"/>
      <c r="D644" s="319"/>
      <c r="E644" s="109" t="s">
        <v>106</v>
      </c>
      <c r="F644" s="110" t="s">
        <v>108</v>
      </c>
      <c r="G644" s="111" t="s">
        <v>109</v>
      </c>
    </row>
    <row r="645" spans="2:7" s="168" customFormat="1" ht="14.25">
      <c r="B645" s="128">
        <v>1</v>
      </c>
      <c r="C645" s="129" t="s">
        <v>19</v>
      </c>
      <c r="D645" s="130"/>
      <c r="E645" s="131"/>
      <c r="F645" s="132"/>
      <c r="G645" s="133"/>
    </row>
    <row r="646" spans="2:7" s="168" customFormat="1" ht="14.25">
      <c r="B646" s="83" t="s">
        <v>20</v>
      </c>
      <c r="C646" s="84" t="s">
        <v>186</v>
      </c>
      <c r="D646" s="85" t="s">
        <v>105</v>
      </c>
      <c r="E646" s="86"/>
      <c r="F646" s="87"/>
      <c r="G646" s="88">
        <f>E646*F646</f>
        <v>0</v>
      </c>
    </row>
    <row r="647" spans="2:7" s="168" customFormat="1" ht="14.25">
      <c r="B647" s="83" t="s">
        <v>107</v>
      </c>
      <c r="C647" s="84" t="s">
        <v>187</v>
      </c>
      <c r="D647" s="85" t="s">
        <v>105</v>
      </c>
      <c r="E647" s="86"/>
      <c r="F647" s="87"/>
      <c r="G647" s="88">
        <f>E647*F647</f>
        <v>0</v>
      </c>
    </row>
    <row r="648" spans="2:7" s="168" customFormat="1" ht="14.25">
      <c r="B648" s="83" t="s">
        <v>111</v>
      </c>
      <c r="C648" s="89" t="s">
        <v>183</v>
      </c>
      <c r="D648" s="85" t="s">
        <v>105</v>
      </c>
      <c r="E648" s="86"/>
      <c r="F648" s="87"/>
      <c r="G648" s="88">
        <f>E648*F648</f>
        <v>0</v>
      </c>
    </row>
    <row r="649" spans="2:7" s="168" customFormat="1" ht="15.75" customHeight="1">
      <c r="B649" s="90"/>
      <c r="C649" s="134"/>
      <c r="D649" s="85"/>
      <c r="E649" s="86"/>
      <c r="F649" s="92"/>
      <c r="G649" s="88"/>
    </row>
    <row r="650" spans="2:7" s="168" customFormat="1" ht="14.25">
      <c r="B650" s="138">
        <v>2</v>
      </c>
      <c r="C650" s="139" t="s">
        <v>12</v>
      </c>
      <c r="D650" s="140"/>
      <c r="E650" s="141"/>
      <c r="F650" s="142"/>
      <c r="G650" s="143"/>
    </row>
    <row r="651" spans="2:7" s="30" customFormat="1" ht="14.25">
      <c r="B651" s="90" t="s">
        <v>5</v>
      </c>
      <c r="C651" s="91" t="s">
        <v>84</v>
      </c>
      <c r="D651" s="85"/>
      <c r="E651" s="86"/>
      <c r="F651" s="92"/>
      <c r="G651" s="88"/>
    </row>
    <row r="652" spans="2:7" s="104" customFormat="1" ht="15">
      <c r="B652" s="83" t="s">
        <v>21</v>
      </c>
      <c r="C652" s="84" t="s">
        <v>123</v>
      </c>
      <c r="D652" s="85" t="s">
        <v>105</v>
      </c>
      <c r="E652" s="86"/>
      <c r="F652" s="92"/>
      <c r="G652" s="88">
        <f t="shared" ref="G652:G660" si="52">E652*F652</f>
        <v>0</v>
      </c>
    </row>
    <row r="653" spans="2:7" s="104" customFormat="1" ht="15">
      <c r="B653" s="83" t="s">
        <v>22</v>
      </c>
      <c r="C653" s="84" t="s">
        <v>124</v>
      </c>
      <c r="D653" s="85" t="s">
        <v>105</v>
      </c>
      <c r="E653" s="86"/>
      <c r="F653" s="92"/>
      <c r="G653" s="88">
        <f t="shared" si="52"/>
        <v>0</v>
      </c>
    </row>
    <row r="654" spans="2:7" s="27" customFormat="1" ht="15">
      <c r="B654" s="83" t="s">
        <v>103</v>
      </c>
      <c r="C654" s="84" t="s">
        <v>77</v>
      </c>
      <c r="D654" s="85" t="s">
        <v>105</v>
      </c>
      <c r="E654" s="86"/>
      <c r="F654" s="92"/>
      <c r="G654" s="88">
        <f t="shared" si="52"/>
        <v>0</v>
      </c>
    </row>
    <row r="655" spans="2:7" s="27" customFormat="1" ht="15">
      <c r="B655" s="83" t="s">
        <v>85</v>
      </c>
      <c r="C655" s="84" t="s">
        <v>79</v>
      </c>
      <c r="D655" s="85" t="s">
        <v>105</v>
      </c>
      <c r="E655" s="86"/>
      <c r="F655" s="92"/>
      <c r="G655" s="88">
        <f t="shared" si="52"/>
        <v>0</v>
      </c>
    </row>
    <row r="656" spans="2:7" s="27" customFormat="1" ht="15">
      <c r="B656" s="83" t="s">
        <v>86</v>
      </c>
      <c r="C656" s="84" t="s">
        <v>78</v>
      </c>
      <c r="D656" s="85" t="s">
        <v>105</v>
      </c>
      <c r="E656" s="86"/>
      <c r="F656" s="92"/>
      <c r="G656" s="88">
        <f t="shared" si="52"/>
        <v>0</v>
      </c>
    </row>
    <row r="657" spans="2:7" s="27" customFormat="1" ht="15">
      <c r="B657" s="83" t="s">
        <v>87</v>
      </c>
      <c r="C657" s="84" t="s">
        <v>121</v>
      </c>
      <c r="D657" s="85" t="s">
        <v>105</v>
      </c>
      <c r="E657" s="86"/>
      <c r="F657" s="92"/>
      <c r="G657" s="88">
        <f t="shared" si="52"/>
        <v>0</v>
      </c>
    </row>
    <row r="658" spans="2:7" s="27" customFormat="1" ht="15">
      <c r="B658" s="83" t="s">
        <v>88</v>
      </c>
      <c r="C658" s="84" t="s">
        <v>120</v>
      </c>
      <c r="D658" s="85" t="s">
        <v>105</v>
      </c>
      <c r="E658" s="86"/>
      <c r="F658" s="92"/>
      <c r="G658" s="88">
        <f t="shared" si="52"/>
        <v>0</v>
      </c>
    </row>
    <row r="659" spans="2:7" s="27" customFormat="1" ht="15">
      <c r="B659" s="83" t="s">
        <v>89</v>
      </c>
      <c r="C659" s="84" t="s">
        <v>80</v>
      </c>
      <c r="D659" s="85" t="s">
        <v>105</v>
      </c>
      <c r="E659" s="86"/>
      <c r="F659" s="92"/>
      <c r="G659" s="88">
        <f t="shared" si="52"/>
        <v>0</v>
      </c>
    </row>
    <row r="660" spans="2:7" s="27" customFormat="1" ht="15">
      <c r="B660" s="83" t="s">
        <v>90</v>
      </c>
      <c r="C660" s="84" t="s">
        <v>132</v>
      </c>
      <c r="D660" s="85" t="s">
        <v>105</v>
      </c>
      <c r="E660" s="86"/>
      <c r="F660" s="92"/>
      <c r="G660" s="88">
        <f t="shared" si="52"/>
        <v>0</v>
      </c>
    </row>
    <row r="661" spans="2:7" s="104" customFormat="1" ht="15">
      <c r="B661" s="83"/>
      <c r="C661" s="135"/>
      <c r="D661" s="85"/>
      <c r="E661" s="86"/>
      <c r="F661" s="92"/>
      <c r="G661" s="88"/>
    </row>
    <row r="662" spans="2:7" s="104" customFormat="1" ht="15">
      <c r="B662" s="138">
        <v>3</v>
      </c>
      <c r="C662" s="139" t="s">
        <v>93</v>
      </c>
      <c r="D662" s="140"/>
      <c r="E662" s="141"/>
      <c r="F662" s="142"/>
      <c r="G662" s="143"/>
    </row>
    <row r="663" spans="2:7" s="104" customFormat="1" ht="15">
      <c r="B663" s="90" t="s">
        <v>7</v>
      </c>
      <c r="C663" s="91" t="s">
        <v>94</v>
      </c>
      <c r="D663" s="85"/>
      <c r="E663" s="86"/>
      <c r="F663" s="92"/>
      <c r="G663" s="88"/>
    </row>
    <row r="664" spans="2:7" s="168" customFormat="1" ht="14.25">
      <c r="B664" s="83" t="s">
        <v>23</v>
      </c>
      <c r="C664" s="84" t="s">
        <v>81</v>
      </c>
      <c r="D664" s="85" t="s">
        <v>105</v>
      </c>
      <c r="E664" s="86"/>
      <c r="F664" s="92"/>
      <c r="G664" s="88">
        <f t="shared" ref="G664:G668" si="53">E664*F664</f>
        <v>0</v>
      </c>
    </row>
    <row r="665" spans="2:7" s="104" customFormat="1" ht="15">
      <c r="B665" s="83" t="s">
        <v>24</v>
      </c>
      <c r="C665" s="84" t="s">
        <v>82</v>
      </c>
      <c r="D665" s="85" t="s">
        <v>105</v>
      </c>
      <c r="E665" s="86"/>
      <c r="F665" s="92"/>
      <c r="G665" s="88">
        <f t="shared" si="53"/>
        <v>0</v>
      </c>
    </row>
    <row r="666" spans="2:7" s="104" customFormat="1" ht="15">
      <c r="B666" s="83" t="s">
        <v>95</v>
      </c>
      <c r="C666" s="84" t="s">
        <v>83</v>
      </c>
      <c r="D666" s="85" t="s">
        <v>105</v>
      </c>
      <c r="E666" s="86"/>
      <c r="F666" s="92"/>
      <c r="G666" s="88">
        <f t="shared" si="53"/>
        <v>0</v>
      </c>
    </row>
    <row r="667" spans="2:7" s="104" customFormat="1" ht="15">
      <c r="B667" s="83" t="s">
        <v>96</v>
      </c>
      <c r="C667" s="84" t="s">
        <v>189</v>
      </c>
      <c r="D667" s="85" t="s">
        <v>105</v>
      </c>
      <c r="E667" s="86"/>
      <c r="F667" s="92"/>
      <c r="G667" s="88">
        <f t="shared" si="53"/>
        <v>0</v>
      </c>
    </row>
    <row r="668" spans="2:7" s="104" customFormat="1" ht="15">
      <c r="B668" s="83" t="s">
        <v>188</v>
      </c>
      <c r="C668" s="84" t="s">
        <v>211</v>
      </c>
      <c r="D668" s="85" t="s">
        <v>105</v>
      </c>
      <c r="E668" s="86"/>
      <c r="F668" s="92"/>
      <c r="G668" s="88">
        <f t="shared" si="53"/>
        <v>0</v>
      </c>
    </row>
    <row r="669" spans="2:7" s="104" customFormat="1" ht="15">
      <c r="B669" s="83"/>
      <c r="C669" s="93"/>
      <c r="D669" s="85"/>
      <c r="E669" s="86"/>
      <c r="F669" s="92"/>
      <c r="G669" s="88"/>
    </row>
    <row r="670" spans="2:7" s="104" customFormat="1" ht="15">
      <c r="B670" s="138">
        <v>4</v>
      </c>
      <c r="C670" s="144" t="s">
        <v>25</v>
      </c>
      <c r="D670" s="140"/>
      <c r="E670" s="141"/>
      <c r="F670" s="142"/>
      <c r="G670" s="143"/>
    </row>
    <row r="671" spans="2:7" s="104" customFormat="1" ht="15">
      <c r="B671" s="83" t="s">
        <v>8</v>
      </c>
      <c r="C671" s="84" t="s">
        <v>97</v>
      </c>
      <c r="D671" s="85" t="s">
        <v>105</v>
      </c>
      <c r="E671" s="86"/>
      <c r="F671" s="92"/>
      <c r="G671" s="88">
        <f t="shared" ref="G671:G673" si="54">E671*F671</f>
        <v>0</v>
      </c>
    </row>
    <row r="672" spans="2:7" s="104" customFormat="1" ht="15">
      <c r="B672" s="83" t="s">
        <v>9</v>
      </c>
      <c r="C672" s="84" t="s">
        <v>99</v>
      </c>
      <c r="D672" s="85" t="s">
        <v>105</v>
      </c>
      <c r="E672" s="86"/>
      <c r="F672" s="92"/>
      <c r="G672" s="88">
        <f t="shared" si="54"/>
        <v>0</v>
      </c>
    </row>
    <row r="673" spans="2:7" s="104" customFormat="1" ht="15">
      <c r="B673" s="83" t="s">
        <v>98</v>
      </c>
      <c r="C673" s="84" t="s">
        <v>100</v>
      </c>
      <c r="D673" s="85" t="s">
        <v>105</v>
      </c>
      <c r="E673" s="86"/>
      <c r="F673" s="92"/>
      <c r="G673" s="88">
        <f t="shared" si="54"/>
        <v>0</v>
      </c>
    </row>
    <row r="674" spans="2:7" s="104" customFormat="1" ht="15">
      <c r="B674" s="83"/>
      <c r="C674" s="84"/>
      <c r="D674" s="85"/>
      <c r="E674" s="86"/>
      <c r="F674" s="92"/>
      <c r="G674" s="88"/>
    </row>
    <row r="675" spans="2:7" s="104" customFormat="1" ht="15">
      <c r="B675" s="138">
        <v>5</v>
      </c>
      <c r="C675" s="139" t="s">
        <v>26</v>
      </c>
      <c r="D675" s="140"/>
      <c r="E675" s="141"/>
      <c r="F675" s="142"/>
      <c r="G675" s="143"/>
    </row>
    <row r="676" spans="2:7" s="104" customFormat="1" ht="15">
      <c r="B676" s="83" t="s">
        <v>11</v>
      </c>
      <c r="C676" s="84" t="s">
        <v>10</v>
      </c>
      <c r="D676" s="85" t="s">
        <v>105</v>
      </c>
      <c r="E676" s="86"/>
      <c r="F676" s="92"/>
      <c r="G676" s="88">
        <f t="shared" ref="G676:G678" si="55">E676*F676</f>
        <v>0</v>
      </c>
    </row>
    <row r="677" spans="2:7" s="104" customFormat="1" ht="15">
      <c r="B677" s="83" t="s">
        <v>27</v>
      </c>
      <c r="C677" s="84" t="s">
        <v>180</v>
      </c>
      <c r="D677" s="85" t="s">
        <v>105</v>
      </c>
      <c r="E677" s="86"/>
      <c r="F677" s="92"/>
      <c r="G677" s="88">
        <f t="shared" si="55"/>
        <v>0</v>
      </c>
    </row>
    <row r="678" spans="2:7" s="104" customFormat="1" ht="15">
      <c r="B678" s="83" t="s">
        <v>92</v>
      </c>
      <c r="C678" s="84" t="s">
        <v>181</v>
      </c>
      <c r="D678" s="85" t="s">
        <v>105</v>
      </c>
      <c r="E678" s="86"/>
      <c r="F678" s="92"/>
      <c r="G678" s="88">
        <f t="shared" si="55"/>
        <v>0</v>
      </c>
    </row>
    <row r="679" spans="2:7" s="104" customFormat="1" ht="15.75" thickBot="1">
      <c r="B679" s="94"/>
      <c r="C679" s="95"/>
      <c r="D679" s="96"/>
      <c r="E679" s="97"/>
      <c r="F679" s="98"/>
      <c r="G679" s="99"/>
    </row>
    <row r="680" spans="2:7" s="169" customFormat="1" ht="15.75" thickBot="1">
      <c r="B680" s="125"/>
      <c r="C680" s="126" t="str">
        <f>CONCATENATE("SUB TOTAL PRECIO ",C642)</f>
        <v>SUB TOTAL PRECIO ESTACIÓN PLAZA DE ARMAS</v>
      </c>
      <c r="D680" s="310"/>
      <c r="E680" s="311"/>
      <c r="F680" s="311"/>
      <c r="G680" s="127">
        <f>SUM(G645:G679)</f>
        <v>0</v>
      </c>
    </row>
    <row r="681" spans="2:7" s="17" customFormat="1" ht="73.5" customHeight="1">
      <c r="B681" s="34" t="s">
        <v>236</v>
      </c>
      <c r="C681" s="34"/>
      <c r="D681" s="16"/>
      <c r="E681" s="16"/>
      <c r="F681" s="16"/>
      <c r="G681" s="16"/>
    </row>
    <row r="682" spans="2:7" s="17" customFormat="1" ht="20.25" customHeight="1">
      <c r="B682" s="33" t="s">
        <v>233</v>
      </c>
      <c r="C682" s="33"/>
      <c r="D682" s="16"/>
      <c r="E682" s="16"/>
      <c r="F682" s="16"/>
      <c r="G682" s="16"/>
    </row>
    <row r="683" spans="2:7" s="17" customFormat="1" ht="20.25" customHeight="1">
      <c r="B683" s="33" t="s">
        <v>234</v>
      </c>
      <c r="C683" s="33"/>
      <c r="D683" s="16"/>
      <c r="E683" s="16"/>
      <c r="F683" s="16"/>
      <c r="G683" s="16"/>
    </row>
    <row r="684" spans="2:7" s="17" customFormat="1" ht="20.25" customHeight="1">
      <c r="B684" s="33" t="s">
        <v>235</v>
      </c>
      <c r="C684" s="33"/>
      <c r="D684" s="16"/>
      <c r="E684" s="16"/>
      <c r="F684" s="16"/>
      <c r="G684" s="16"/>
    </row>
    <row r="685" spans="2:7" s="104" customFormat="1" ht="15">
      <c r="B685" s="27"/>
      <c r="C685" s="160"/>
      <c r="D685" s="27"/>
    </row>
    <row r="686" spans="2:7" s="104" customFormat="1" ht="15">
      <c r="B686" s="27"/>
      <c r="C686" s="160"/>
      <c r="D686" s="27"/>
    </row>
    <row r="687" spans="2:7" s="104" customFormat="1" ht="15.75" thickBot="1">
      <c r="B687" s="102"/>
      <c r="C687" s="136" t="s">
        <v>179</v>
      </c>
      <c r="D687" s="162"/>
      <c r="E687" s="102"/>
      <c r="F687" s="137"/>
      <c r="G687" s="137"/>
    </row>
    <row r="688" spans="2:7" s="168" customFormat="1" ht="21.75" customHeight="1" thickBot="1">
      <c r="B688" s="107" t="s">
        <v>0</v>
      </c>
      <c r="C688" s="316" t="s">
        <v>1</v>
      </c>
      <c r="D688" s="318" t="s">
        <v>2</v>
      </c>
      <c r="E688" s="304" t="s">
        <v>110</v>
      </c>
      <c r="F688" s="305"/>
      <c r="G688" s="306"/>
    </row>
    <row r="689" spans="2:7" s="168" customFormat="1" ht="15" thickBot="1">
      <c r="B689" s="108" t="s">
        <v>74</v>
      </c>
      <c r="C689" s="317"/>
      <c r="D689" s="319"/>
      <c r="E689" s="109" t="s">
        <v>106</v>
      </c>
      <c r="F689" s="110" t="s">
        <v>108</v>
      </c>
      <c r="G689" s="111" t="s">
        <v>109</v>
      </c>
    </row>
    <row r="690" spans="2:7" s="168" customFormat="1" ht="14.25">
      <c r="B690" s="128">
        <v>1</v>
      </c>
      <c r="C690" s="129" t="s">
        <v>19</v>
      </c>
      <c r="D690" s="130"/>
      <c r="E690" s="131"/>
      <c r="F690" s="132"/>
      <c r="G690" s="133"/>
    </row>
    <row r="691" spans="2:7" s="168" customFormat="1" ht="14.25">
      <c r="B691" s="83" t="s">
        <v>20</v>
      </c>
      <c r="C691" s="84" t="s">
        <v>186</v>
      </c>
      <c r="D691" s="85" t="s">
        <v>105</v>
      </c>
      <c r="E691" s="86"/>
      <c r="F691" s="87"/>
      <c r="G691" s="88">
        <f>E691*F691</f>
        <v>0</v>
      </c>
    </row>
    <row r="692" spans="2:7" s="168" customFormat="1" ht="14.25">
      <c r="B692" s="83" t="s">
        <v>107</v>
      </c>
      <c r="C692" s="84" t="s">
        <v>187</v>
      </c>
      <c r="D692" s="85" t="s">
        <v>105</v>
      </c>
      <c r="E692" s="86"/>
      <c r="F692" s="87"/>
      <c r="G692" s="88">
        <f>E692*F692</f>
        <v>0</v>
      </c>
    </row>
    <row r="693" spans="2:7" s="168" customFormat="1" ht="14.25">
      <c r="B693" s="83" t="s">
        <v>111</v>
      </c>
      <c r="C693" s="89" t="s">
        <v>183</v>
      </c>
      <c r="D693" s="85" t="s">
        <v>105</v>
      </c>
      <c r="E693" s="86"/>
      <c r="F693" s="87"/>
      <c r="G693" s="88">
        <f>E693*F693</f>
        <v>0</v>
      </c>
    </row>
    <row r="694" spans="2:7" s="168" customFormat="1" ht="15.75" customHeight="1">
      <c r="B694" s="90"/>
      <c r="C694" s="134"/>
      <c r="D694" s="85"/>
      <c r="E694" s="86"/>
      <c r="F694" s="92"/>
      <c r="G694" s="88"/>
    </row>
    <row r="695" spans="2:7" s="168" customFormat="1" ht="14.25">
      <c r="B695" s="138">
        <v>2</v>
      </c>
      <c r="C695" s="139" t="s">
        <v>12</v>
      </c>
      <c r="D695" s="140"/>
      <c r="E695" s="141"/>
      <c r="F695" s="142"/>
      <c r="G695" s="143"/>
    </row>
    <row r="696" spans="2:7" s="30" customFormat="1" ht="14.25">
      <c r="B696" s="90" t="s">
        <v>5</v>
      </c>
      <c r="C696" s="91" t="s">
        <v>84</v>
      </c>
      <c r="D696" s="85"/>
      <c r="E696" s="86"/>
      <c r="F696" s="92"/>
      <c r="G696" s="88"/>
    </row>
    <row r="697" spans="2:7" s="104" customFormat="1" ht="15">
      <c r="B697" s="83" t="s">
        <v>21</v>
      </c>
      <c r="C697" s="84" t="s">
        <v>123</v>
      </c>
      <c r="D697" s="85" t="s">
        <v>105</v>
      </c>
      <c r="E697" s="86"/>
      <c r="F697" s="92"/>
      <c r="G697" s="88">
        <f t="shared" ref="G697:G706" si="56">E697*F697</f>
        <v>0</v>
      </c>
    </row>
    <row r="698" spans="2:7" s="104" customFormat="1" ht="15">
      <c r="B698" s="83" t="s">
        <v>22</v>
      </c>
      <c r="C698" s="84" t="s">
        <v>124</v>
      </c>
      <c r="D698" s="85" t="s">
        <v>105</v>
      </c>
      <c r="E698" s="86"/>
      <c r="F698" s="92"/>
      <c r="G698" s="88">
        <f t="shared" si="56"/>
        <v>0</v>
      </c>
    </row>
    <row r="699" spans="2:7" s="104" customFormat="1" ht="15">
      <c r="B699" s="145" t="s">
        <v>103</v>
      </c>
      <c r="C699" s="146" t="s">
        <v>125</v>
      </c>
      <c r="D699" s="147" t="s">
        <v>105</v>
      </c>
      <c r="E699" s="148"/>
      <c r="F699" s="149"/>
      <c r="G699" s="150">
        <f t="shared" si="56"/>
        <v>0</v>
      </c>
    </row>
    <row r="700" spans="2:7" s="27" customFormat="1" ht="15">
      <c r="B700" s="83" t="s">
        <v>85</v>
      </c>
      <c r="C700" s="84" t="s">
        <v>77</v>
      </c>
      <c r="D700" s="85" t="s">
        <v>105</v>
      </c>
      <c r="E700" s="86"/>
      <c r="F700" s="92"/>
      <c r="G700" s="88">
        <f t="shared" si="56"/>
        <v>0</v>
      </c>
    </row>
    <row r="701" spans="2:7" s="27" customFormat="1" ht="15">
      <c r="B701" s="83" t="s">
        <v>86</v>
      </c>
      <c r="C701" s="84" t="s">
        <v>79</v>
      </c>
      <c r="D701" s="85" t="s">
        <v>105</v>
      </c>
      <c r="E701" s="86"/>
      <c r="F701" s="92"/>
      <c r="G701" s="88">
        <f t="shared" si="56"/>
        <v>0</v>
      </c>
    </row>
    <row r="702" spans="2:7" s="27" customFormat="1" ht="15">
      <c r="B702" s="83" t="s">
        <v>87</v>
      </c>
      <c r="C702" s="84" t="s">
        <v>78</v>
      </c>
      <c r="D702" s="85" t="s">
        <v>105</v>
      </c>
      <c r="E702" s="86"/>
      <c r="F702" s="92"/>
      <c r="G702" s="88">
        <f t="shared" si="56"/>
        <v>0</v>
      </c>
    </row>
    <row r="703" spans="2:7" s="27" customFormat="1" ht="15">
      <c r="B703" s="83" t="s">
        <v>88</v>
      </c>
      <c r="C703" s="84" t="s">
        <v>121</v>
      </c>
      <c r="D703" s="85" t="s">
        <v>105</v>
      </c>
      <c r="E703" s="86"/>
      <c r="F703" s="92"/>
      <c r="G703" s="88">
        <f t="shared" si="56"/>
        <v>0</v>
      </c>
    </row>
    <row r="704" spans="2:7" s="27" customFormat="1" ht="15">
      <c r="B704" s="83" t="s">
        <v>89</v>
      </c>
      <c r="C704" s="84" t="s">
        <v>120</v>
      </c>
      <c r="D704" s="85" t="s">
        <v>105</v>
      </c>
      <c r="E704" s="86"/>
      <c r="F704" s="92"/>
      <c r="G704" s="88">
        <f t="shared" si="56"/>
        <v>0</v>
      </c>
    </row>
    <row r="705" spans="2:7" s="27" customFormat="1" ht="15">
      <c r="B705" s="83" t="s">
        <v>90</v>
      </c>
      <c r="C705" s="84" t="s">
        <v>80</v>
      </c>
      <c r="D705" s="85" t="s">
        <v>105</v>
      </c>
      <c r="E705" s="86"/>
      <c r="F705" s="92"/>
      <c r="G705" s="88">
        <f t="shared" si="56"/>
        <v>0</v>
      </c>
    </row>
    <row r="706" spans="2:7" s="27" customFormat="1" ht="15">
      <c r="B706" s="151" t="s">
        <v>122</v>
      </c>
      <c r="C706" s="84" t="s">
        <v>132</v>
      </c>
      <c r="D706" s="85" t="s">
        <v>105</v>
      </c>
      <c r="E706" s="86"/>
      <c r="F706" s="92"/>
      <c r="G706" s="88">
        <f t="shared" si="56"/>
        <v>0</v>
      </c>
    </row>
    <row r="707" spans="2:7" s="104" customFormat="1" ht="15">
      <c r="B707" s="83"/>
      <c r="C707" s="135"/>
      <c r="D707" s="85"/>
      <c r="E707" s="86"/>
      <c r="F707" s="92"/>
      <c r="G707" s="88"/>
    </row>
    <row r="708" spans="2:7" s="104" customFormat="1" ht="15">
      <c r="B708" s="138">
        <v>3</v>
      </c>
      <c r="C708" s="139" t="s">
        <v>93</v>
      </c>
      <c r="D708" s="140"/>
      <c r="E708" s="141"/>
      <c r="F708" s="142"/>
      <c r="G708" s="143"/>
    </row>
    <row r="709" spans="2:7" s="104" customFormat="1" ht="15">
      <c r="B709" s="90" t="s">
        <v>7</v>
      </c>
      <c r="C709" s="91" t="s">
        <v>94</v>
      </c>
      <c r="D709" s="85"/>
      <c r="E709" s="86"/>
      <c r="F709" s="92"/>
      <c r="G709" s="88"/>
    </row>
    <row r="710" spans="2:7" s="168" customFormat="1" ht="14.25">
      <c r="B710" s="83" t="s">
        <v>23</v>
      </c>
      <c r="C710" s="84" t="s">
        <v>81</v>
      </c>
      <c r="D710" s="85" t="s">
        <v>105</v>
      </c>
      <c r="E710" s="86"/>
      <c r="F710" s="92"/>
      <c r="G710" s="88">
        <f t="shared" ref="G710:G714" si="57">E710*F710</f>
        <v>0</v>
      </c>
    </row>
    <row r="711" spans="2:7" s="104" customFormat="1" ht="15">
      <c r="B711" s="83" t="s">
        <v>24</v>
      </c>
      <c r="C711" s="84" t="s">
        <v>82</v>
      </c>
      <c r="D711" s="85" t="s">
        <v>105</v>
      </c>
      <c r="E711" s="86"/>
      <c r="F711" s="92"/>
      <c r="G711" s="88">
        <f t="shared" si="57"/>
        <v>0</v>
      </c>
    </row>
    <row r="712" spans="2:7" s="104" customFormat="1" ht="15">
      <c r="B712" s="83" t="s">
        <v>95</v>
      </c>
      <c r="C712" s="84" t="s">
        <v>83</v>
      </c>
      <c r="D712" s="85" t="s">
        <v>105</v>
      </c>
      <c r="E712" s="86"/>
      <c r="F712" s="92"/>
      <c r="G712" s="88">
        <f t="shared" si="57"/>
        <v>0</v>
      </c>
    </row>
    <row r="713" spans="2:7" s="104" customFormat="1" ht="15">
      <c r="B713" s="83" t="s">
        <v>96</v>
      </c>
      <c r="C713" s="84" t="s">
        <v>189</v>
      </c>
      <c r="D713" s="85" t="s">
        <v>105</v>
      </c>
      <c r="E713" s="86"/>
      <c r="F713" s="92"/>
      <c r="G713" s="88">
        <f t="shared" si="57"/>
        <v>0</v>
      </c>
    </row>
    <row r="714" spans="2:7" s="104" customFormat="1" ht="15">
      <c r="B714" s="83" t="s">
        <v>188</v>
      </c>
      <c r="C714" s="84" t="s">
        <v>211</v>
      </c>
      <c r="D714" s="85" t="s">
        <v>105</v>
      </c>
      <c r="E714" s="86"/>
      <c r="F714" s="92"/>
      <c r="G714" s="88">
        <f t="shared" si="57"/>
        <v>0</v>
      </c>
    </row>
    <row r="715" spans="2:7" s="104" customFormat="1" ht="15">
      <c r="B715" s="83"/>
      <c r="C715" s="93"/>
      <c r="D715" s="85"/>
      <c r="E715" s="86"/>
      <c r="F715" s="92"/>
      <c r="G715" s="88"/>
    </row>
    <row r="716" spans="2:7" s="104" customFormat="1" ht="15">
      <c r="B716" s="138">
        <v>4</v>
      </c>
      <c r="C716" s="144" t="s">
        <v>25</v>
      </c>
      <c r="D716" s="140"/>
      <c r="E716" s="141"/>
      <c r="F716" s="142"/>
      <c r="G716" s="143"/>
    </row>
    <row r="717" spans="2:7" s="104" customFormat="1" ht="15">
      <c r="B717" s="83" t="s">
        <v>8</v>
      </c>
      <c r="C717" s="84" t="s">
        <v>97</v>
      </c>
      <c r="D717" s="85" t="s">
        <v>105</v>
      </c>
      <c r="E717" s="86"/>
      <c r="F717" s="92"/>
      <c r="G717" s="88">
        <f t="shared" ref="G717:G720" si="58">E717*F717</f>
        <v>0</v>
      </c>
    </row>
    <row r="718" spans="2:7" s="104" customFormat="1" ht="15">
      <c r="B718" s="83" t="s">
        <v>9</v>
      </c>
      <c r="C718" s="84" t="s">
        <v>239</v>
      </c>
      <c r="D718" s="85" t="s">
        <v>105</v>
      </c>
      <c r="E718" s="86"/>
      <c r="F718" s="92"/>
      <c r="G718" s="88">
        <f t="shared" si="58"/>
        <v>0</v>
      </c>
    </row>
    <row r="719" spans="2:7" s="104" customFormat="1" ht="15">
      <c r="B719" s="83" t="s">
        <v>98</v>
      </c>
      <c r="C719" s="84" t="s">
        <v>99</v>
      </c>
      <c r="D719" s="85" t="s">
        <v>105</v>
      </c>
      <c r="E719" s="86"/>
      <c r="F719" s="92"/>
      <c r="G719" s="88">
        <f t="shared" si="58"/>
        <v>0</v>
      </c>
    </row>
    <row r="720" spans="2:7" s="104" customFormat="1" ht="15">
      <c r="B720" s="83" t="s">
        <v>113</v>
      </c>
      <c r="C720" s="84" t="s">
        <v>100</v>
      </c>
      <c r="D720" s="85" t="s">
        <v>105</v>
      </c>
      <c r="E720" s="86"/>
      <c r="F720" s="92"/>
      <c r="G720" s="88">
        <f t="shared" si="58"/>
        <v>0</v>
      </c>
    </row>
    <row r="721" spans="2:7" s="104" customFormat="1" ht="15">
      <c r="B721" s="83"/>
      <c r="C721" s="84"/>
      <c r="D721" s="85"/>
      <c r="E721" s="86"/>
      <c r="F721" s="92"/>
      <c r="G721" s="88"/>
    </row>
    <row r="722" spans="2:7" s="104" customFormat="1" ht="15">
      <c r="B722" s="138">
        <v>5</v>
      </c>
      <c r="C722" s="139" t="s">
        <v>26</v>
      </c>
      <c r="D722" s="140"/>
      <c r="E722" s="141"/>
      <c r="F722" s="142"/>
      <c r="G722" s="143"/>
    </row>
    <row r="723" spans="2:7" s="104" customFormat="1" ht="15">
      <c r="B723" s="83" t="s">
        <v>11</v>
      </c>
      <c r="C723" s="84" t="s">
        <v>10</v>
      </c>
      <c r="D723" s="85" t="s">
        <v>105</v>
      </c>
      <c r="E723" s="86"/>
      <c r="F723" s="92"/>
      <c r="G723" s="88">
        <f t="shared" ref="G723:G725" si="59">E723*F723</f>
        <v>0</v>
      </c>
    </row>
    <row r="724" spans="2:7" s="104" customFormat="1" ht="15">
      <c r="B724" s="83" t="s">
        <v>27</v>
      </c>
      <c r="C724" s="84" t="s">
        <v>180</v>
      </c>
      <c r="D724" s="85" t="s">
        <v>105</v>
      </c>
      <c r="E724" s="86"/>
      <c r="F724" s="92"/>
      <c r="G724" s="88">
        <f t="shared" si="59"/>
        <v>0</v>
      </c>
    </row>
    <row r="725" spans="2:7" s="104" customFormat="1" ht="15">
      <c r="B725" s="83" t="s">
        <v>92</v>
      </c>
      <c r="C725" s="84" t="s">
        <v>181</v>
      </c>
      <c r="D725" s="85" t="s">
        <v>105</v>
      </c>
      <c r="E725" s="86"/>
      <c r="F725" s="92"/>
      <c r="G725" s="88">
        <f t="shared" si="59"/>
        <v>0</v>
      </c>
    </row>
    <row r="726" spans="2:7" s="104" customFormat="1" ht="15.75" thickBot="1">
      <c r="B726" s="94"/>
      <c r="C726" s="95"/>
      <c r="D726" s="96"/>
      <c r="E726" s="97"/>
      <c r="F726" s="98"/>
      <c r="G726" s="99"/>
    </row>
    <row r="727" spans="2:7" s="169" customFormat="1" ht="15.75" thickBot="1">
      <c r="B727" s="125"/>
      <c r="C727" s="126" t="str">
        <f>CONCATENATE("SUB TOTAL PRECIO ",C687)</f>
        <v>SUB TOTAL PRECIO ESTACIÓN SANTA ANA L5</v>
      </c>
      <c r="D727" s="310"/>
      <c r="E727" s="311"/>
      <c r="F727" s="311"/>
      <c r="G727" s="127">
        <f>SUM(G690:G726)</f>
        <v>0</v>
      </c>
    </row>
    <row r="728" spans="2:7" s="17" customFormat="1" ht="73.5" customHeight="1">
      <c r="B728" s="34" t="s">
        <v>236</v>
      </c>
      <c r="C728" s="34"/>
      <c r="D728" s="16"/>
      <c r="E728" s="16"/>
      <c r="F728" s="16"/>
      <c r="G728" s="16"/>
    </row>
    <row r="729" spans="2:7" s="17" customFormat="1" ht="20.25" customHeight="1">
      <c r="B729" s="33" t="s">
        <v>233</v>
      </c>
      <c r="C729" s="33"/>
      <c r="D729" s="16"/>
      <c r="E729" s="16"/>
      <c r="F729" s="16"/>
      <c r="G729" s="16"/>
    </row>
    <row r="730" spans="2:7" s="17" customFormat="1" ht="20.25" customHeight="1">
      <c r="B730" s="33" t="s">
        <v>234</v>
      </c>
      <c r="C730" s="33"/>
      <c r="D730" s="16"/>
      <c r="E730" s="16"/>
      <c r="F730" s="16"/>
      <c r="G730" s="16"/>
    </row>
    <row r="731" spans="2:7" s="17" customFormat="1" ht="20.25" customHeight="1">
      <c r="B731" s="33" t="s">
        <v>235</v>
      </c>
      <c r="C731" s="33"/>
      <c r="D731" s="16"/>
      <c r="E731" s="16"/>
      <c r="F731" s="16"/>
      <c r="G731" s="16"/>
    </row>
    <row r="732" spans="2:7" s="104" customFormat="1" ht="15">
      <c r="B732" s="27"/>
      <c r="C732" s="164"/>
      <c r="D732" s="165"/>
    </row>
    <row r="733" spans="2:7" s="104" customFormat="1" ht="15">
      <c r="B733" s="27"/>
      <c r="C733" s="164"/>
      <c r="D733" s="165"/>
    </row>
    <row r="734" spans="2:7" s="104" customFormat="1" ht="15.75" thickBot="1">
      <c r="B734" s="27"/>
      <c r="C734" s="136" t="s">
        <v>162</v>
      </c>
      <c r="D734" s="27"/>
    </row>
    <row r="735" spans="2:7" s="168" customFormat="1" ht="21.75" customHeight="1" thickBot="1">
      <c r="B735" s="107" t="s">
        <v>0</v>
      </c>
      <c r="C735" s="316" t="s">
        <v>1</v>
      </c>
      <c r="D735" s="318" t="s">
        <v>2</v>
      </c>
      <c r="E735" s="304" t="s">
        <v>110</v>
      </c>
      <c r="F735" s="305"/>
      <c r="G735" s="306"/>
    </row>
    <row r="736" spans="2:7" s="168" customFormat="1" ht="15" thickBot="1">
      <c r="B736" s="108" t="s">
        <v>163</v>
      </c>
      <c r="C736" s="317"/>
      <c r="D736" s="319"/>
      <c r="E736" s="109" t="s">
        <v>106</v>
      </c>
      <c r="F736" s="110" t="s">
        <v>108</v>
      </c>
      <c r="G736" s="111" t="s">
        <v>109</v>
      </c>
    </row>
    <row r="737" spans="2:7" s="168" customFormat="1" ht="14.25">
      <c r="B737" s="128">
        <v>1</v>
      </c>
      <c r="C737" s="129" t="s">
        <v>216</v>
      </c>
      <c r="D737" s="130"/>
      <c r="E737" s="131"/>
      <c r="F737" s="132"/>
      <c r="G737" s="133"/>
    </row>
    <row r="738" spans="2:7" s="168" customFormat="1" ht="14.25">
      <c r="B738" s="90" t="s">
        <v>20</v>
      </c>
      <c r="C738" s="84" t="s">
        <v>217</v>
      </c>
      <c r="D738" s="85" t="s">
        <v>105</v>
      </c>
      <c r="E738" s="86"/>
      <c r="F738" s="87"/>
      <c r="G738" s="88">
        <f>E738*F738</f>
        <v>0</v>
      </c>
    </row>
    <row r="739" spans="2:7" s="168" customFormat="1" ht="14.25">
      <c r="B739" s="90"/>
      <c r="C739" s="89"/>
      <c r="D739" s="85"/>
      <c r="E739" s="86"/>
      <c r="F739" s="87"/>
      <c r="G739" s="88"/>
    </row>
    <row r="740" spans="2:7" s="104" customFormat="1" ht="15">
      <c r="B740" s="128">
        <v>2</v>
      </c>
      <c r="C740" s="129" t="s">
        <v>28</v>
      </c>
      <c r="D740" s="130"/>
      <c r="E740" s="131"/>
      <c r="F740" s="132"/>
      <c r="G740" s="133"/>
    </row>
    <row r="741" spans="2:7" s="104" customFormat="1" ht="15">
      <c r="B741" s="90" t="s">
        <v>5</v>
      </c>
      <c r="C741" s="84" t="s">
        <v>144</v>
      </c>
      <c r="D741" s="85" t="s">
        <v>105</v>
      </c>
      <c r="E741" s="86"/>
      <c r="F741" s="87"/>
      <c r="G741" s="88">
        <f>E741*F741</f>
        <v>0</v>
      </c>
    </row>
    <row r="742" spans="2:7" s="104" customFormat="1" ht="15">
      <c r="B742" s="90"/>
      <c r="C742" s="134"/>
      <c r="D742" s="85"/>
      <c r="E742" s="86"/>
      <c r="F742" s="92"/>
      <c r="G742" s="88"/>
    </row>
    <row r="743" spans="2:7" s="104" customFormat="1" ht="15">
      <c r="B743" s="138">
        <v>3</v>
      </c>
      <c r="C743" s="139" t="s">
        <v>29</v>
      </c>
      <c r="D743" s="140"/>
      <c r="E743" s="141"/>
      <c r="F743" s="142"/>
      <c r="G743" s="143"/>
    </row>
    <row r="744" spans="2:7" s="104" customFormat="1" ht="15">
      <c r="B744" s="90" t="s">
        <v>7</v>
      </c>
      <c r="C744" s="91" t="s">
        <v>146</v>
      </c>
      <c r="D744" s="85" t="s">
        <v>105</v>
      </c>
      <c r="E744" s="86"/>
      <c r="F744" s="92"/>
      <c r="G744" s="88">
        <f t="shared" ref="G744" si="60">E744*F744</f>
        <v>0</v>
      </c>
    </row>
    <row r="745" spans="2:7" s="104" customFormat="1" ht="15">
      <c r="B745" s="83"/>
      <c r="C745" s="135"/>
      <c r="D745" s="85"/>
      <c r="E745" s="86"/>
      <c r="F745" s="92"/>
      <c r="G745" s="88"/>
    </row>
    <row r="746" spans="2:7" s="104" customFormat="1" ht="15">
      <c r="B746" s="138">
        <v>4</v>
      </c>
      <c r="C746" s="139" t="s">
        <v>76</v>
      </c>
      <c r="D746" s="140"/>
      <c r="E746" s="141"/>
      <c r="F746" s="142"/>
      <c r="G746" s="143"/>
    </row>
    <row r="747" spans="2:7" s="104" customFormat="1" ht="15">
      <c r="B747" s="90" t="s">
        <v>8</v>
      </c>
      <c r="C747" s="91" t="s">
        <v>147</v>
      </c>
      <c r="D747" s="85" t="s">
        <v>105</v>
      </c>
      <c r="E747" s="86"/>
      <c r="F747" s="92"/>
      <c r="G747" s="88">
        <f t="shared" ref="G747" si="61">E747*F747</f>
        <v>0</v>
      </c>
    </row>
    <row r="748" spans="2:7" s="104" customFormat="1" ht="15.75" thickBot="1">
      <c r="B748" s="83"/>
      <c r="C748" s="93"/>
      <c r="D748" s="85"/>
      <c r="E748" s="86"/>
      <c r="F748" s="92"/>
      <c r="G748" s="88"/>
    </row>
    <row r="749" spans="2:7" s="104" customFormat="1" ht="15.75" thickBot="1">
      <c r="B749" s="125"/>
      <c r="C749" s="126" t="str">
        <f>CONCATENATE("SUB TOTAL PRECIO ",C734)</f>
        <v>SUB TOTAL PRECIO VARIOS LÍNEA 5</v>
      </c>
      <c r="D749" s="310"/>
      <c r="E749" s="311"/>
      <c r="F749" s="311"/>
      <c r="G749" s="127">
        <f>SUM(G737:G748)</f>
        <v>0</v>
      </c>
    </row>
    <row r="750" spans="2:7" s="17" customFormat="1" ht="73.5" customHeight="1">
      <c r="B750" s="34" t="s">
        <v>236</v>
      </c>
      <c r="C750" s="34"/>
      <c r="D750" s="16"/>
      <c r="E750" s="16"/>
      <c r="F750" s="16"/>
      <c r="G750" s="16"/>
    </row>
    <row r="751" spans="2:7" s="17" customFormat="1" ht="20.25" customHeight="1">
      <c r="B751" s="33" t="s">
        <v>233</v>
      </c>
      <c r="C751" s="33"/>
      <c r="D751" s="16"/>
      <c r="E751" s="16"/>
      <c r="F751" s="16"/>
      <c r="G751" s="16"/>
    </row>
    <row r="752" spans="2:7" s="17" customFormat="1" ht="20.25" customHeight="1">
      <c r="B752" s="33" t="s">
        <v>234</v>
      </c>
      <c r="C752" s="33"/>
      <c r="D752" s="16"/>
      <c r="E752" s="16"/>
      <c r="F752" s="16"/>
      <c r="G752" s="16"/>
    </row>
    <row r="753" spans="2:7" s="17" customFormat="1" ht="20.25" customHeight="1">
      <c r="B753" s="33" t="s">
        <v>235</v>
      </c>
      <c r="C753" s="33"/>
      <c r="D753" s="16"/>
      <c r="E753" s="16"/>
      <c r="F753" s="16"/>
      <c r="G753" s="16"/>
    </row>
    <row r="754" spans="2:7" s="104" customFormat="1" ht="15">
      <c r="B754" s="27"/>
      <c r="C754" s="164"/>
      <c r="D754" s="165"/>
    </row>
    <row r="755" spans="2:7" s="104" customFormat="1" ht="15">
      <c r="B755" s="27"/>
      <c r="C755" s="164"/>
      <c r="D755" s="165"/>
    </row>
  </sheetData>
  <mergeCells count="125">
    <mergeCell ref="D727:F727"/>
    <mergeCell ref="E598:G598"/>
    <mergeCell ref="E643:G643"/>
    <mergeCell ref="E688:G688"/>
    <mergeCell ref="C735:C736"/>
    <mergeCell ref="D735:D736"/>
    <mergeCell ref="E735:G735"/>
    <mergeCell ref="D749:F749"/>
    <mergeCell ref="D315:F315"/>
    <mergeCell ref="D362:F362"/>
    <mergeCell ref="D409:F409"/>
    <mergeCell ref="D454:F454"/>
    <mergeCell ref="E370:G370"/>
    <mergeCell ref="E417:G417"/>
    <mergeCell ref="C643:C644"/>
    <mergeCell ref="D643:D644"/>
    <mergeCell ref="C688:C689"/>
    <mergeCell ref="D688:D689"/>
    <mergeCell ref="D635:F635"/>
    <mergeCell ref="D680:F680"/>
    <mergeCell ref="D323:D324"/>
    <mergeCell ref="E323:G323"/>
    <mergeCell ref="B368:C368"/>
    <mergeCell ref="E368:F368"/>
    <mergeCell ref="D127:F127"/>
    <mergeCell ref="D174:F174"/>
    <mergeCell ref="D221:F221"/>
    <mergeCell ref="D268:F268"/>
    <mergeCell ref="C552:C553"/>
    <mergeCell ref="D552:D553"/>
    <mergeCell ref="E552:G552"/>
    <mergeCell ref="C598:C599"/>
    <mergeCell ref="D598:D599"/>
    <mergeCell ref="D590:F590"/>
    <mergeCell ref="B460:C460"/>
    <mergeCell ref="E460:F460"/>
    <mergeCell ref="C462:C463"/>
    <mergeCell ref="D462:D463"/>
    <mergeCell ref="E462:G462"/>
    <mergeCell ref="C507:C508"/>
    <mergeCell ref="D507:D508"/>
    <mergeCell ref="D544:F544"/>
    <mergeCell ref="B550:C550"/>
    <mergeCell ref="E550:F550"/>
    <mergeCell ref="E507:G507"/>
    <mergeCell ref="D499:F499"/>
    <mergeCell ref="C323:C324"/>
    <mergeCell ref="C135:C136"/>
    <mergeCell ref="D135:D136"/>
    <mergeCell ref="E135:G135"/>
    <mergeCell ref="C370:C371"/>
    <mergeCell ref="D370:D371"/>
    <mergeCell ref="C417:C418"/>
    <mergeCell ref="D417:D418"/>
    <mergeCell ref="B180:C180"/>
    <mergeCell ref="E180:F180"/>
    <mergeCell ref="C182:C183"/>
    <mergeCell ref="D182:D183"/>
    <mergeCell ref="C229:C230"/>
    <mergeCell ref="D229:D230"/>
    <mergeCell ref="B274:C274"/>
    <mergeCell ref="E274:F274"/>
    <mergeCell ref="C276:C277"/>
    <mergeCell ref="D276:D277"/>
    <mergeCell ref="E182:G182"/>
    <mergeCell ref="E229:G229"/>
    <mergeCell ref="E276:G276"/>
    <mergeCell ref="B20:D20"/>
    <mergeCell ref="B86:C86"/>
    <mergeCell ref="E86:F86"/>
    <mergeCell ref="C88:C89"/>
    <mergeCell ref="D88:D89"/>
    <mergeCell ref="E88:G88"/>
    <mergeCell ref="C42:C43"/>
    <mergeCell ref="D42:D43"/>
    <mergeCell ref="E42:G42"/>
    <mergeCell ref="D80:F80"/>
    <mergeCell ref="B26:D26"/>
    <mergeCell ref="B21:D21"/>
    <mergeCell ref="E21:G21"/>
    <mergeCell ref="B22:D22"/>
    <mergeCell ref="E22:G22"/>
    <mergeCell ref="B23:D23"/>
    <mergeCell ref="E23:G23"/>
    <mergeCell ref="E30:G30"/>
    <mergeCell ref="B31:D31"/>
    <mergeCell ref="E31:G31"/>
    <mergeCell ref="B33:D33"/>
    <mergeCell ref="E33:G33"/>
    <mergeCell ref="B34:D34"/>
    <mergeCell ref="E34:G34"/>
    <mergeCell ref="B4:F4"/>
    <mergeCell ref="B40:C40"/>
    <mergeCell ref="E40:F40"/>
    <mergeCell ref="B6:G7"/>
    <mergeCell ref="B8:G9"/>
    <mergeCell ref="B10:G10"/>
    <mergeCell ref="B14:D15"/>
    <mergeCell ref="B32:D32"/>
    <mergeCell ref="E32:G32"/>
    <mergeCell ref="B16:D16"/>
    <mergeCell ref="E16:G16"/>
    <mergeCell ref="B17:D17"/>
    <mergeCell ref="E17:G17"/>
    <mergeCell ref="B18:D18"/>
    <mergeCell ref="E18:G18"/>
    <mergeCell ref="B19:D19"/>
    <mergeCell ref="E19:G19"/>
    <mergeCell ref="E26:G26"/>
    <mergeCell ref="E20:G20"/>
    <mergeCell ref="B13:G13"/>
    <mergeCell ref="B11:G11"/>
    <mergeCell ref="E14:G15"/>
    <mergeCell ref="A39:D39"/>
    <mergeCell ref="B30:D30"/>
    <mergeCell ref="B27:D27"/>
    <mergeCell ref="E27:G27"/>
    <mergeCell ref="B28:D28"/>
    <mergeCell ref="E28:G28"/>
    <mergeCell ref="B29:D29"/>
    <mergeCell ref="E29:G29"/>
    <mergeCell ref="B24:D24"/>
    <mergeCell ref="E24:G24"/>
    <mergeCell ref="B25:D25"/>
    <mergeCell ref="E25:G25"/>
  </mergeCells>
  <printOptions horizontalCentered="1" verticalCentered="1"/>
  <pageMargins left="0.47244094488188981" right="0.47244094488188981" top="0.98425196850393704" bottom="0.98425196850393704" header="0" footer="0"/>
  <pageSetup scale="39" orientation="portrait" r:id="rId1"/>
  <headerFooter alignWithMargins="0"/>
  <rowBreaks count="16" manualBreakCount="16">
    <brk id="39" max="10" man="1"/>
    <brk id="85" max="10" man="1"/>
    <brk id="132" max="10" man="1"/>
    <brk id="179" max="10" man="1"/>
    <brk id="226" max="10" man="1"/>
    <brk id="273" max="10" man="1"/>
    <brk id="320" max="10" man="1"/>
    <brk id="367" max="10" man="1"/>
    <brk id="414" max="10" man="1"/>
    <brk id="459" max="10" man="1"/>
    <brk id="504" max="10" man="1"/>
    <brk id="549" max="10" man="1"/>
    <brk id="595" max="10" man="1"/>
    <brk id="640" max="10" man="1"/>
    <brk id="685" max="10" man="1"/>
    <brk id="732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view="pageBreakPreview" zoomScale="80" zoomScaleNormal="100" zoomScaleSheetLayoutView="80" zoomScalePageLayoutView="20" workbookViewId="0">
      <selection activeCell="B14" sqref="B14:G20"/>
    </sheetView>
  </sheetViews>
  <sheetFormatPr baseColWidth="10" defaultRowHeight="12.75"/>
  <cols>
    <col min="1" max="1" width="2.5703125" style="65" customWidth="1"/>
    <col min="2" max="2" width="7.140625" style="63" customWidth="1"/>
    <col min="3" max="3" width="99.28515625" style="155" bestFit="1" customWidth="1"/>
    <col min="4" max="4" width="10.140625" style="156" bestFit="1" customWidth="1"/>
    <col min="5" max="5" width="9.85546875" style="65" bestFit="1" customWidth="1"/>
    <col min="6" max="6" width="11.5703125" style="65" bestFit="1" customWidth="1"/>
    <col min="7" max="7" width="17.28515625" style="65" customWidth="1"/>
    <col min="8" max="8" width="2.42578125" style="65" customWidth="1"/>
    <col min="9" max="16384" width="11.42578125" style="65"/>
  </cols>
  <sheetData>
    <row r="1" spans="2:9" s="11" customFormat="1" ht="15">
      <c r="B1" s="27"/>
      <c r="C1" s="35"/>
      <c r="D1" s="27"/>
      <c r="E1" s="28"/>
    </row>
    <row r="2" spans="2:9" s="11" customFormat="1" ht="15">
      <c r="B2" s="27"/>
      <c r="C2" s="35"/>
      <c r="D2" s="27"/>
      <c r="E2" s="28"/>
    </row>
    <row r="3" spans="2:9" s="11" customFormat="1" ht="15">
      <c r="B3" s="27"/>
      <c r="C3" s="35"/>
      <c r="D3" s="27"/>
      <c r="E3" s="28"/>
    </row>
    <row r="4" spans="2:9" s="11" customFormat="1" ht="20.25">
      <c r="B4" s="263"/>
      <c r="C4" s="263"/>
      <c r="D4" s="263"/>
      <c r="E4" s="263"/>
      <c r="F4" s="263"/>
      <c r="G4" s="10"/>
    </row>
    <row r="5" spans="2:9" s="11" customFormat="1" ht="20.25">
      <c r="B5" s="12"/>
      <c r="C5" s="36"/>
      <c r="D5" s="37"/>
      <c r="E5" s="12"/>
      <c r="F5" s="12"/>
      <c r="G5" s="10"/>
    </row>
    <row r="6" spans="2:9" s="11" customFormat="1" ht="19.5" customHeight="1">
      <c r="B6" s="266" t="s">
        <v>4</v>
      </c>
      <c r="C6" s="266"/>
      <c r="D6" s="266"/>
      <c r="E6" s="266"/>
      <c r="F6" s="266"/>
      <c r="G6" s="266"/>
    </row>
    <row r="7" spans="2:9" s="11" customFormat="1" ht="11.25" customHeight="1">
      <c r="B7" s="266"/>
      <c r="C7" s="266"/>
      <c r="D7" s="266"/>
      <c r="E7" s="266"/>
      <c r="F7" s="266"/>
      <c r="G7" s="266"/>
    </row>
    <row r="8" spans="2:9" s="11" customFormat="1" ht="24.75" customHeight="1">
      <c r="B8" s="320" t="s">
        <v>237</v>
      </c>
      <c r="C8" s="320"/>
      <c r="D8" s="320"/>
      <c r="E8" s="320"/>
      <c r="F8" s="320"/>
      <c r="G8" s="320"/>
    </row>
    <row r="9" spans="2:9" s="11" customFormat="1" ht="23.25" customHeight="1">
      <c r="B9" s="320"/>
      <c r="C9" s="320"/>
      <c r="D9" s="320"/>
      <c r="E9" s="320"/>
      <c r="F9" s="320"/>
      <c r="G9" s="320"/>
    </row>
    <row r="10" spans="2:9" s="11" customFormat="1" ht="23.25" customHeight="1">
      <c r="B10" s="268" t="s">
        <v>252</v>
      </c>
      <c r="C10" s="268"/>
      <c r="D10" s="268"/>
      <c r="E10" s="268"/>
      <c r="F10" s="268"/>
      <c r="G10" s="268"/>
    </row>
    <row r="11" spans="2:9" s="11" customFormat="1" ht="23.25" customHeight="1">
      <c r="B11" s="267" t="s">
        <v>253</v>
      </c>
      <c r="C11" s="267"/>
      <c r="D11" s="267"/>
      <c r="E11" s="267"/>
      <c r="F11" s="267"/>
      <c r="G11" s="267"/>
    </row>
    <row r="12" spans="2:9" s="11" customFormat="1" ht="23.25" customHeight="1">
      <c r="B12" s="31" t="s">
        <v>254</v>
      </c>
      <c r="C12" s="32"/>
      <c r="D12" s="32"/>
      <c r="E12" s="32"/>
      <c r="F12" s="32"/>
      <c r="G12" s="32"/>
    </row>
    <row r="13" spans="2:9" s="17" customFormat="1" ht="21" thickBot="1">
      <c r="B13" s="345"/>
      <c r="C13" s="345"/>
      <c r="D13" s="345"/>
      <c r="E13" s="345"/>
      <c r="F13" s="345"/>
      <c r="G13" s="345"/>
    </row>
    <row r="14" spans="2:9" s="17" customFormat="1" ht="16.5" customHeight="1">
      <c r="B14" s="322" t="s">
        <v>139</v>
      </c>
      <c r="C14" s="323"/>
      <c r="D14" s="324"/>
      <c r="E14" s="271" t="s">
        <v>243</v>
      </c>
      <c r="F14" s="272"/>
      <c r="G14" s="273"/>
    </row>
    <row r="15" spans="2:9" s="17" customFormat="1" ht="13.5" thickBot="1">
      <c r="B15" s="325"/>
      <c r="C15" s="326"/>
      <c r="D15" s="327"/>
      <c r="E15" s="274"/>
      <c r="F15" s="275"/>
      <c r="G15" s="276"/>
    </row>
    <row r="16" spans="2:9" s="11" customFormat="1" ht="15.75">
      <c r="B16" s="287" t="str">
        <f>F2.4!C27</f>
        <v>EDIFICIO CENTRAL</v>
      </c>
      <c r="C16" s="288"/>
      <c r="D16" s="289"/>
      <c r="E16" s="337">
        <f>F2.4!G57</f>
        <v>0</v>
      </c>
      <c r="F16" s="338"/>
      <c r="G16" s="339"/>
      <c r="I16" s="65"/>
    </row>
    <row r="17" spans="2:9" s="11" customFormat="1" ht="16.5" thickBot="1">
      <c r="B17" s="287" t="str">
        <f>F2.4!C64</f>
        <v>VARIOS EDIFICIOS CENTRALES</v>
      </c>
      <c r="C17" s="288"/>
      <c r="D17" s="289"/>
      <c r="E17" s="337">
        <f>F2.4!G79</f>
        <v>0</v>
      </c>
      <c r="F17" s="338"/>
      <c r="G17" s="339"/>
      <c r="I17" s="65"/>
    </row>
    <row r="18" spans="2:9" s="17" customFormat="1" ht="15.75">
      <c r="B18" s="328" t="s">
        <v>218</v>
      </c>
      <c r="C18" s="329"/>
      <c r="D18" s="330"/>
      <c r="E18" s="293">
        <f>SUM(E16:G17)</f>
        <v>0</v>
      </c>
      <c r="F18" s="294"/>
      <c r="G18" s="295"/>
    </row>
    <row r="19" spans="2:9" s="17" customFormat="1" ht="16.5" thickBot="1">
      <c r="B19" s="331" t="s">
        <v>3</v>
      </c>
      <c r="C19" s="332"/>
      <c r="D19" s="333"/>
      <c r="E19" s="296">
        <f>+E18*0.19</f>
        <v>0</v>
      </c>
      <c r="F19" s="297"/>
      <c r="G19" s="298"/>
    </row>
    <row r="20" spans="2:9" s="17" customFormat="1" ht="16.5" thickBot="1">
      <c r="B20" s="334" t="s">
        <v>347</v>
      </c>
      <c r="C20" s="335"/>
      <c r="D20" s="336"/>
      <c r="E20" s="284">
        <f>+E18+E19</f>
        <v>0</v>
      </c>
      <c r="F20" s="285"/>
      <c r="G20" s="286"/>
    </row>
    <row r="21" spans="2:9" s="17" customFormat="1" ht="73.5" customHeight="1">
      <c r="B21" s="34" t="s">
        <v>236</v>
      </c>
      <c r="C21" s="34"/>
      <c r="D21" s="16"/>
      <c r="E21" s="16"/>
      <c r="F21" s="16"/>
      <c r="G21" s="16"/>
    </row>
    <row r="22" spans="2:9" s="17" customFormat="1" ht="20.25" customHeight="1">
      <c r="B22" s="33" t="s">
        <v>233</v>
      </c>
      <c r="C22" s="33"/>
      <c r="D22" s="16"/>
      <c r="E22" s="16"/>
      <c r="F22" s="16"/>
      <c r="G22" s="16"/>
    </row>
    <row r="23" spans="2:9" s="17" customFormat="1" ht="20.25" customHeight="1">
      <c r="B23" s="33" t="s">
        <v>234</v>
      </c>
      <c r="C23" s="33"/>
      <c r="D23" s="16"/>
      <c r="E23" s="16"/>
      <c r="F23" s="16"/>
      <c r="G23" s="16"/>
    </row>
    <row r="24" spans="2:9" s="17" customFormat="1" ht="20.25" customHeight="1">
      <c r="B24" s="33" t="s">
        <v>235</v>
      </c>
      <c r="C24" s="33"/>
      <c r="D24" s="16"/>
      <c r="E24" s="16"/>
      <c r="F24" s="16"/>
      <c r="G24" s="16"/>
    </row>
    <row r="25" spans="2:9" s="11" customFormat="1" ht="18.75">
      <c r="B25" s="152"/>
      <c r="C25" s="152"/>
      <c r="D25" s="66"/>
      <c r="E25" s="153"/>
      <c r="F25" s="153"/>
      <c r="G25" s="67"/>
      <c r="I25" s="65"/>
    </row>
    <row r="26" spans="2:9" s="11" customFormat="1" ht="18.75">
      <c r="B26" s="152"/>
      <c r="C26" s="152"/>
      <c r="D26" s="66"/>
      <c r="E26" s="153"/>
      <c r="F26" s="153"/>
      <c r="G26" s="67"/>
      <c r="I26" s="65"/>
    </row>
    <row r="27" spans="2:9" s="40" customFormat="1" ht="16.5" thickBot="1">
      <c r="B27" s="104"/>
      <c r="C27" s="102" t="s">
        <v>75</v>
      </c>
      <c r="D27" s="104"/>
      <c r="E27" s="105"/>
      <c r="F27" s="105"/>
      <c r="G27" s="106"/>
      <c r="H27" s="65"/>
      <c r="I27" s="65"/>
    </row>
    <row r="28" spans="2:9" s="46" customFormat="1" ht="21.75" customHeight="1">
      <c r="B28" s="107" t="s">
        <v>0</v>
      </c>
      <c r="C28" s="316" t="s">
        <v>1</v>
      </c>
      <c r="D28" s="318" t="s">
        <v>2</v>
      </c>
      <c r="E28" s="346" t="s">
        <v>110</v>
      </c>
      <c r="F28" s="347"/>
      <c r="G28" s="348"/>
    </row>
    <row r="29" spans="2:9" s="46" customFormat="1" ht="16.5" thickBot="1">
      <c r="B29" s="108" t="s">
        <v>182</v>
      </c>
      <c r="C29" s="317"/>
      <c r="D29" s="319"/>
      <c r="E29" s="177" t="s">
        <v>106</v>
      </c>
      <c r="F29" s="178" t="s">
        <v>108</v>
      </c>
      <c r="G29" s="179" t="s">
        <v>109</v>
      </c>
    </row>
    <row r="30" spans="2:9" s="46" customFormat="1" ht="15.75">
      <c r="B30" s="128">
        <v>1</v>
      </c>
      <c r="C30" s="129" t="s">
        <v>19</v>
      </c>
      <c r="D30" s="130"/>
      <c r="E30" s="131"/>
      <c r="F30" s="132"/>
      <c r="G30" s="133"/>
    </row>
    <row r="31" spans="2:9" s="46" customFormat="1" ht="15.75">
      <c r="B31" s="90" t="s">
        <v>20</v>
      </c>
      <c r="C31" s="84" t="s">
        <v>91</v>
      </c>
      <c r="D31" s="85" t="s">
        <v>105</v>
      </c>
      <c r="E31" s="86"/>
      <c r="F31" s="87"/>
      <c r="G31" s="88">
        <f>E31*F31</f>
        <v>0</v>
      </c>
    </row>
    <row r="32" spans="2:9" s="46" customFormat="1" ht="15.75" customHeight="1">
      <c r="B32" s="90"/>
      <c r="C32" s="134"/>
      <c r="D32" s="85"/>
      <c r="E32" s="86"/>
      <c r="F32" s="92"/>
      <c r="G32" s="88"/>
    </row>
    <row r="33" spans="2:7" s="46" customFormat="1" ht="15.75">
      <c r="B33" s="128">
        <v>2</v>
      </c>
      <c r="C33" s="129" t="s">
        <v>12</v>
      </c>
      <c r="D33" s="140"/>
      <c r="E33" s="141"/>
      <c r="F33" s="142"/>
      <c r="G33" s="143"/>
    </row>
    <row r="34" spans="2:7" s="40" customFormat="1" ht="15.75">
      <c r="B34" s="83" t="s">
        <v>5</v>
      </c>
      <c r="C34" s="135" t="s">
        <v>215</v>
      </c>
      <c r="D34" s="85" t="s">
        <v>105</v>
      </c>
      <c r="E34" s="86"/>
      <c r="F34" s="92"/>
      <c r="G34" s="88">
        <f t="shared" ref="G34" si="0">E34*F34</f>
        <v>0</v>
      </c>
    </row>
    <row r="35" spans="2:7" s="33" customFormat="1" ht="15.75">
      <c r="B35" s="83" t="s">
        <v>6</v>
      </c>
      <c r="C35" s="135" t="s">
        <v>78</v>
      </c>
      <c r="D35" s="85" t="s">
        <v>105</v>
      </c>
      <c r="E35" s="86"/>
      <c r="F35" s="92"/>
      <c r="G35" s="88">
        <f t="shared" ref="G35:G39" si="1">E35*F35</f>
        <v>0</v>
      </c>
    </row>
    <row r="36" spans="2:7" s="40" customFormat="1" ht="15.75">
      <c r="B36" s="83" t="s">
        <v>133</v>
      </c>
      <c r="C36" s="84" t="s">
        <v>121</v>
      </c>
      <c r="D36" s="85" t="s">
        <v>105</v>
      </c>
      <c r="E36" s="86"/>
      <c r="F36" s="92"/>
      <c r="G36" s="88">
        <f t="shared" si="1"/>
        <v>0</v>
      </c>
    </row>
    <row r="37" spans="2:7" s="40" customFormat="1" ht="15.75">
      <c r="B37" s="83" t="s">
        <v>134</v>
      </c>
      <c r="C37" s="84" t="s">
        <v>120</v>
      </c>
      <c r="D37" s="85" t="s">
        <v>105</v>
      </c>
      <c r="E37" s="86"/>
      <c r="F37" s="92"/>
      <c r="G37" s="88">
        <f t="shared" ref="G37" si="2">E37*F37</f>
        <v>0</v>
      </c>
    </row>
    <row r="38" spans="2:7" s="58" customFormat="1" ht="15.75">
      <c r="B38" s="83" t="s">
        <v>135</v>
      </c>
      <c r="C38" s="135" t="s">
        <v>101</v>
      </c>
      <c r="D38" s="85" t="s">
        <v>105</v>
      </c>
      <c r="E38" s="86"/>
      <c r="F38" s="92"/>
      <c r="G38" s="88">
        <f t="shared" si="1"/>
        <v>0</v>
      </c>
    </row>
    <row r="39" spans="2:7" s="58" customFormat="1" ht="15.75">
      <c r="B39" s="83" t="s">
        <v>136</v>
      </c>
      <c r="C39" s="84" t="s">
        <v>129</v>
      </c>
      <c r="D39" s="85" t="s">
        <v>105</v>
      </c>
      <c r="E39" s="86"/>
      <c r="F39" s="92"/>
      <c r="G39" s="88">
        <f t="shared" si="1"/>
        <v>0</v>
      </c>
    </row>
    <row r="40" spans="2:7" s="58" customFormat="1" ht="15.75">
      <c r="B40" s="83" t="s">
        <v>137</v>
      </c>
      <c r="C40" s="84" t="s">
        <v>130</v>
      </c>
      <c r="D40" s="85" t="s">
        <v>105</v>
      </c>
      <c r="E40" s="86"/>
      <c r="F40" s="92"/>
      <c r="G40" s="88">
        <f t="shared" ref="G40:G41" si="3">E40*F40</f>
        <v>0</v>
      </c>
    </row>
    <row r="41" spans="2:7" s="58" customFormat="1" ht="15.75">
      <c r="B41" s="83" t="s">
        <v>138</v>
      </c>
      <c r="C41" s="84" t="s">
        <v>131</v>
      </c>
      <c r="D41" s="85" t="s">
        <v>105</v>
      </c>
      <c r="E41" s="86"/>
      <c r="F41" s="92"/>
      <c r="G41" s="88">
        <f t="shared" si="3"/>
        <v>0</v>
      </c>
    </row>
    <row r="42" spans="2:7" s="58" customFormat="1" ht="15.75">
      <c r="B42" s="83"/>
      <c r="C42" s="135"/>
      <c r="D42" s="85"/>
      <c r="E42" s="86"/>
      <c r="F42" s="92"/>
      <c r="G42" s="88"/>
    </row>
    <row r="43" spans="2:7" s="40" customFormat="1" ht="15.75">
      <c r="B43" s="128">
        <v>3</v>
      </c>
      <c r="C43" s="129" t="s">
        <v>93</v>
      </c>
      <c r="D43" s="140"/>
      <c r="E43" s="141"/>
      <c r="F43" s="142"/>
      <c r="G43" s="143"/>
    </row>
    <row r="44" spans="2:7" s="46" customFormat="1" ht="15.75">
      <c r="B44" s="83" t="s">
        <v>23</v>
      </c>
      <c r="C44" s="84" t="s">
        <v>102</v>
      </c>
      <c r="D44" s="85" t="s">
        <v>105</v>
      </c>
      <c r="E44" s="86"/>
      <c r="F44" s="92"/>
      <c r="G44" s="88">
        <f t="shared" ref="G44:G47" si="4">E44*F44</f>
        <v>0</v>
      </c>
    </row>
    <row r="45" spans="2:7" s="40" customFormat="1" ht="15.75">
      <c r="B45" s="83" t="s">
        <v>24</v>
      </c>
      <c r="C45" s="84" t="s">
        <v>104</v>
      </c>
      <c r="D45" s="85" t="s">
        <v>105</v>
      </c>
      <c r="E45" s="86"/>
      <c r="F45" s="92"/>
      <c r="G45" s="88">
        <f t="shared" si="4"/>
        <v>0</v>
      </c>
    </row>
    <row r="46" spans="2:7" s="40" customFormat="1" ht="15.75">
      <c r="B46" s="83" t="s">
        <v>95</v>
      </c>
      <c r="C46" s="84" t="s">
        <v>212</v>
      </c>
      <c r="D46" s="85" t="s">
        <v>105</v>
      </c>
      <c r="E46" s="86"/>
      <c r="F46" s="92"/>
      <c r="G46" s="88">
        <f t="shared" si="4"/>
        <v>0</v>
      </c>
    </row>
    <row r="47" spans="2:7" s="40" customFormat="1" ht="15.75">
      <c r="B47" s="83" t="s">
        <v>96</v>
      </c>
      <c r="C47" s="84" t="s">
        <v>213</v>
      </c>
      <c r="D47" s="85" t="s">
        <v>105</v>
      </c>
      <c r="E47" s="86"/>
      <c r="F47" s="92"/>
      <c r="G47" s="88">
        <f t="shared" si="4"/>
        <v>0</v>
      </c>
    </row>
    <row r="48" spans="2:7" s="40" customFormat="1" ht="15.75">
      <c r="B48" s="83"/>
      <c r="C48" s="93"/>
      <c r="D48" s="85"/>
      <c r="E48" s="86"/>
      <c r="F48" s="92"/>
      <c r="G48" s="88"/>
    </row>
    <row r="49" spans="1:7" s="40" customFormat="1" ht="15.75">
      <c r="B49" s="128">
        <v>4</v>
      </c>
      <c r="C49" s="129" t="s">
        <v>25</v>
      </c>
      <c r="D49" s="140"/>
      <c r="E49" s="141"/>
      <c r="F49" s="142"/>
      <c r="G49" s="143"/>
    </row>
    <row r="50" spans="1:7" s="40" customFormat="1" ht="15.75">
      <c r="B50" s="83" t="s">
        <v>8</v>
      </c>
      <c r="C50" s="84" t="s">
        <v>99</v>
      </c>
      <c r="D50" s="85" t="s">
        <v>105</v>
      </c>
      <c r="E50" s="86"/>
      <c r="F50" s="92"/>
      <c r="G50" s="88">
        <f t="shared" ref="G50" si="5">E50*F50</f>
        <v>0</v>
      </c>
    </row>
    <row r="51" spans="1:7" s="40" customFormat="1" ht="15.75">
      <c r="B51" s="83"/>
      <c r="C51" s="84"/>
      <c r="D51" s="85"/>
      <c r="E51" s="86"/>
      <c r="F51" s="92"/>
      <c r="G51" s="88"/>
    </row>
    <row r="52" spans="1:7" s="40" customFormat="1" ht="15.75">
      <c r="B52" s="128">
        <v>5</v>
      </c>
      <c r="C52" s="129" t="s">
        <v>26</v>
      </c>
      <c r="D52" s="140"/>
      <c r="E52" s="141"/>
      <c r="F52" s="142"/>
      <c r="G52" s="143"/>
    </row>
    <row r="53" spans="1:7" s="40" customFormat="1" ht="15.75">
      <c r="B53" s="90" t="s">
        <v>11</v>
      </c>
      <c r="C53" s="84" t="s">
        <v>10</v>
      </c>
      <c r="D53" s="85" t="s">
        <v>105</v>
      </c>
      <c r="E53" s="86"/>
      <c r="F53" s="92"/>
      <c r="G53" s="88">
        <f t="shared" ref="G53:G55" si="6">E53*F53</f>
        <v>0</v>
      </c>
    </row>
    <row r="54" spans="1:7" s="40" customFormat="1" ht="15.75">
      <c r="B54" s="83" t="s">
        <v>27</v>
      </c>
      <c r="C54" s="84" t="s">
        <v>180</v>
      </c>
      <c r="D54" s="85" t="s">
        <v>105</v>
      </c>
      <c r="E54" s="86"/>
      <c r="F54" s="92"/>
      <c r="G54" s="88">
        <f t="shared" si="6"/>
        <v>0</v>
      </c>
    </row>
    <row r="55" spans="1:7" s="40" customFormat="1" ht="15.75">
      <c r="B55" s="83" t="s">
        <v>92</v>
      </c>
      <c r="C55" s="84" t="s">
        <v>181</v>
      </c>
      <c r="D55" s="85" t="s">
        <v>105</v>
      </c>
      <c r="E55" s="86"/>
      <c r="F55" s="92"/>
      <c r="G55" s="88">
        <f t="shared" si="6"/>
        <v>0</v>
      </c>
    </row>
    <row r="56" spans="1:7" s="40" customFormat="1" ht="16.5" thickBot="1">
      <c r="B56" s="94"/>
      <c r="C56" s="95"/>
      <c r="D56" s="96"/>
      <c r="E56" s="171"/>
      <c r="F56" s="172"/>
      <c r="G56" s="173"/>
    </row>
    <row r="57" spans="1:7" s="62" customFormat="1" ht="16.5" thickBot="1">
      <c r="B57" s="125"/>
      <c r="C57" s="126" t="str">
        <f>CONCATENATE("SUB TOTAL PRECIO ",C27)</f>
        <v>SUB TOTAL PRECIO EDIFICIO CENTRAL</v>
      </c>
      <c r="D57" s="180"/>
      <c r="E57" s="181"/>
      <c r="F57" s="182"/>
      <c r="G57" s="127">
        <f>SUM(G30:G56)</f>
        <v>0</v>
      </c>
    </row>
    <row r="58" spans="1:7" s="17" customFormat="1" ht="73.5" customHeight="1">
      <c r="B58" s="34" t="s">
        <v>236</v>
      </c>
      <c r="C58" s="34"/>
      <c r="D58" s="16"/>
      <c r="E58" s="16"/>
      <c r="F58" s="16"/>
      <c r="G58" s="16"/>
    </row>
    <row r="59" spans="1:7" s="17" customFormat="1" ht="20.25" customHeight="1">
      <c r="B59" s="33" t="s">
        <v>233</v>
      </c>
      <c r="C59" s="33"/>
      <c r="D59" s="16"/>
      <c r="E59" s="16"/>
      <c r="F59" s="16"/>
      <c r="G59" s="16"/>
    </row>
    <row r="60" spans="1:7" s="17" customFormat="1" ht="20.25" customHeight="1">
      <c r="B60" s="33" t="s">
        <v>234</v>
      </c>
      <c r="C60" s="33"/>
      <c r="D60" s="16"/>
      <c r="E60" s="16"/>
      <c r="F60" s="16"/>
      <c r="G60" s="16"/>
    </row>
    <row r="61" spans="1:7" s="17" customFormat="1" ht="20.25" customHeight="1">
      <c r="B61" s="33" t="s">
        <v>235</v>
      </c>
      <c r="C61" s="33"/>
      <c r="D61" s="16"/>
      <c r="E61" s="16"/>
      <c r="F61" s="16"/>
      <c r="G61" s="16"/>
    </row>
    <row r="62" spans="1:7" ht="15" customHeight="1">
      <c r="A62" s="40"/>
      <c r="B62" s="43"/>
      <c r="C62" s="71"/>
      <c r="D62" s="72"/>
      <c r="E62" s="43"/>
      <c r="F62" s="45"/>
      <c r="G62" s="45"/>
    </row>
    <row r="63" spans="1:7" ht="15.75">
      <c r="B63" s="43"/>
      <c r="C63" s="71"/>
      <c r="D63" s="72"/>
      <c r="E63" s="43"/>
      <c r="F63" s="45"/>
      <c r="G63" s="45"/>
    </row>
    <row r="64" spans="1:7" ht="16.5" thickBot="1">
      <c r="C64" s="154" t="s">
        <v>190</v>
      </c>
      <c r="D64" s="63"/>
    </row>
    <row r="65" spans="2:7" s="46" customFormat="1" ht="21.75" customHeight="1" thickBot="1">
      <c r="B65" s="107" t="s">
        <v>0</v>
      </c>
      <c r="C65" s="302" t="s">
        <v>1</v>
      </c>
      <c r="D65" s="302" t="s">
        <v>2</v>
      </c>
      <c r="E65" s="304" t="s">
        <v>110</v>
      </c>
      <c r="F65" s="305"/>
      <c r="G65" s="306"/>
    </row>
    <row r="66" spans="2:7" s="46" customFormat="1" ht="16.5" thickBot="1">
      <c r="B66" s="183" t="s">
        <v>219</v>
      </c>
      <c r="C66" s="303"/>
      <c r="D66" s="303"/>
      <c r="E66" s="109" t="s">
        <v>106</v>
      </c>
      <c r="F66" s="110" t="s">
        <v>108</v>
      </c>
      <c r="G66" s="111" t="s">
        <v>109</v>
      </c>
    </row>
    <row r="67" spans="2:7" s="46" customFormat="1" ht="15.75">
      <c r="B67" s="128">
        <v>1</v>
      </c>
      <c r="C67" s="129" t="s">
        <v>216</v>
      </c>
      <c r="D67" s="130"/>
      <c r="E67" s="131"/>
      <c r="F67" s="132"/>
      <c r="G67" s="133"/>
    </row>
    <row r="68" spans="2:7" s="46" customFormat="1" ht="15.75">
      <c r="B68" s="90" t="s">
        <v>20</v>
      </c>
      <c r="C68" s="84" t="s">
        <v>217</v>
      </c>
      <c r="D68" s="85" t="s">
        <v>105</v>
      </c>
      <c r="E68" s="86"/>
      <c r="F68" s="87"/>
      <c r="G68" s="88">
        <f>E68*F68</f>
        <v>0</v>
      </c>
    </row>
    <row r="69" spans="2:7" s="46" customFormat="1" ht="15.75">
      <c r="B69" s="90"/>
      <c r="C69" s="89"/>
      <c r="D69" s="85"/>
      <c r="E69" s="86"/>
      <c r="F69" s="87"/>
      <c r="G69" s="88"/>
    </row>
    <row r="70" spans="2:7">
      <c r="B70" s="128">
        <v>2</v>
      </c>
      <c r="C70" s="129" t="s">
        <v>28</v>
      </c>
      <c r="D70" s="130"/>
      <c r="E70" s="131"/>
      <c r="F70" s="132"/>
      <c r="G70" s="133"/>
    </row>
    <row r="71" spans="2:7">
      <c r="B71" s="90" t="s">
        <v>5</v>
      </c>
      <c r="C71" s="84" t="s">
        <v>144</v>
      </c>
      <c r="D71" s="85" t="s">
        <v>105</v>
      </c>
      <c r="E71" s="86"/>
      <c r="F71" s="87"/>
      <c r="G71" s="88">
        <f>E71*F71</f>
        <v>0</v>
      </c>
    </row>
    <row r="72" spans="2:7">
      <c r="B72" s="90"/>
      <c r="C72" s="134"/>
      <c r="D72" s="85"/>
      <c r="E72" s="86"/>
      <c r="F72" s="92"/>
      <c r="G72" s="88"/>
    </row>
    <row r="73" spans="2:7">
      <c r="B73" s="138">
        <v>3</v>
      </c>
      <c r="C73" s="139" t="s">
        <v>29</v>
      </c>
      <c r="D73" s="140"/>
      <c r="E73" s="141"/>
      <c r="F73" s="142"/>
      <c r="G73" s="143"/>
    </row>
    <row r="74" spans="2:7">
      <c r="B74" s="90" t="s">
        <v>7</v>
      </c>
      <c r="C74" s="91" t="s">
        <v>146</v>
      </c>
      <c r="D74" s="85" t="s">
        <v>105</v>
      </c>
      <c r="E74" s="86"/>
      <c r="F74" s="92"/>
      <c r="G74" s="88">
        <f t="shared" ref="G74" si="7">E74*F74</f>
        <v>0</v>
      </c>
    </row>
    <row r="75" spans="2:7">
      <c r="B75" s="83"/>
      <c r="C75" s="135"/>
      <c r="D75" s="85"/>
      <c r="E75" s="86"/>
      <c r="F75" s="92"/>
      <c r="G75" s="88"/>
    </row>
    <row r="76" spans="2:7">
      <c r="B76" s="138">
        <v>4</v>
      </c>
      <c r="C76" s="139" t="s">
        <v>76</v>
      </c>
      <c r="D76" s="140"/>
      <c r="E76" s="141"/>
      <c r="F76" s="142"/>
      <c r="G76" s="143"/>
    </row>
    <row r="77" spans="2:7">
      <c r="B77" s="90" t="s">
        <v>8</v>
      </c>
      <c r="C77" s="91" t="s">
        <v>147</v>
      </c>
      <c r="D77" s="85" t="s">
        <v>105</v>
      </c>
      <c r="E77" s="86"/>
      <c r="F77" s="92"/>
      <c r="G77" s="88">
        <f t="shared" ref="G77" si="8">E77*F77</f>
        <v>0</v>
      </c>
    </row>
    <row r="78" spans="2:7" ht="13.5" thickBot="1">
      <c r="B78" s="83"/>
      <c r="C78" s="93"/>
      <c r="D78" s="85"/>
      <c r="E78" s="86"/>
      <c r="F78" s="92"/>
      <c r="G78" s="88"/>
    </row>
    <row r="79" spans="2:7" ht="16.5" thickBot="1">
      <c r="B79" s="80"/>
      <c r="C79" s="126" t="str">
        <f>CONCATENATE("SUB TOTAL PRECIO ",C64)</f>
        <v>SUB TOTAL PRECIO VARIOS EDIFICIOS CENTRALES</v>
      </c>
      <c r="D79" s="341"/>
      <c r="E79" s="342"/>
      <c r="F79" s="342"/>
      <c r="G79" s="82">
        <f>SUM(G67:G78)</f>
        <v>0</v>
      </c>
    </row>
    <row r="80" spans="2:7" s="17" customFormat="1" ht="73.5" customHeight="1">
      <c r="B80" s="34" t="s">
        <v>236</v>
      </c>
      <c r="C80" s="34"/>
      <c r="D80" s="16"/>
      <c r="E80" s="16"/>
      <c r="F80" s="16"/>
      <c r="G80" s="16"/>
    </row>
    <row r="81" spans="2:7" s="17" customFormat="1" ht="20.25" customHeight="1">
      <c r="B81" s="33" t="s">
        <v>233</v>
      </c>
      <c r="C81" s="33"/>
      <c r="D81" s="16"/>
      <c r="E81" s="16"/>
      <c r="F81" s="16"/>
      <c r="G81" s="16"/>
    </row>
    <row r="82" spans="2:7" s="17" customFormat="1" ht="20.25" customHeight="1">
      <c r="B82" s="33" t="s">
        <v>234</v>
      </c>
      <c r="C82" s="33"/>
      <c r="D82" s="16"/>
      <c r="E82" s="16"/>
      <c r="F82" s="16"/>
      <c r="G82" s="16"/>
    </row>
    <row r="83" spans="2:7" s="17" customFormat="1" ht="20.25" customHeight="1">
      <c r="B83" s="33" t="s">
        <v>235</v>
      </c>
      <c r="C83" s="33"/>
      <c r="D83" s="16"/>
      <c r="E83" s="16"/>
      <c r="F83" s="16"/>
      <c r="G83" s="16"/>
    </row>
  </sheetData>
  <mergeCells count="25">
    <mergeCell ref="D79:F79"/>
    <mergeCell ref="E16:G16"/>
    <mergeCell ref="E17:G17"/>
    <mergeCell ref="B18:D18"/>
    <mergeCell ref="E18:G18"/>
    <mergeCell ref="B20:D20"/>
    <mergeCell ref="E20:G20"/>
    <mergeCell ref="B19:D19"/>
    <mergeCell ref="E19:G19"/>
    <mergeCell ref="C28:C29"/>
    <mergeCell ref="D28:D29"/>
    <mergeCell ref="E28:G28"/>
    <mergeCell ref="B17:D17"/>
    <mergeCell ref="B4:F4"/>
    <mergeCell ref="B6:G7"/>
    <mergeCell ref="B13:G13"/>
    <mergeCell ref="B14:D15"/>
    <mergeCell ref="C65:C66"/>
    <mergeCell ref="D65:D66"/>
    <mergeCell ref="E65:G65"/>
    <mergeCell ref="B16:D16"/>
    <mergeCell ref="B8:G9"/>
    <mergeCell ref="B10:G10"/>
    <mergeCell ref="B11:G11"/>
    <mergeCell ref="E14:G15"/>
  </mergeCells>
  <printOptions horizontalCentered="1" verticalCentered="1"/>
  <pageMargins left="0.47244094488188981" right="0.47244094488188981" top="0.98425196850393704" bottom="0.98425196850393704" header="0" footer="0"/>
  <pageSetup scale="38" orientation="portrait" r:id="rId1"/>
  <headerFooter alignWithMargins="0"/>
  <rowBreaks count="1" manualBreakCount="1">
    <brk id="25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topLeftCell="A4" zoomScale="80" zoomScaleNormal="100" zoomScaleSheetLayoutView="80" zoomScalePageLayoutView="20" workbookViewId="0">
      <selection activeCell="B12" sqref="B12:E12"/>
    </sheetView>
  </sheetViews>
  <sheetFormatPr baseColWidth="10" defaultRowHeight="12.75"/>
  <cols>
    <col min="1" max="1" width="2.5703125" style="65" customWidth="1"/>
    <col min="2" max="2" width="7.42578125" style="63" bestFit="1" customWidth="1"/>
    <col min="3" max="3" width="111" style="64" customWidth="1"/>
    <col min="4" max="4" width="11.28515625" style="63" customWidth="1"/>
    <col min="5" max="5" width="12.28515625" style="65" customWidth="1"/>
    <col min="6" max="6" width="2.42578125" style="65" customWidth="1"/>
    <col min="7" max="16384" width="11.42578125" style="65"/>
  </cols>
  <sheetData>
    <row r="1" spans="1:8" s="11" customFormat="1" ht="15">
      <c r="A1" s="27"/>
      <c r="C1" s="28"/>
    </row>
    <row r="2" spans="1:8" s="11" customFormat="1" ht="15">
      <c r="A2" s="27"/>
      <c r="C2" s="28"/>
    </row>
    <row r="3" spans="1:8" s="11" customFormat="1" ht="15">
      <c r="A3" s="27"/>
      <c r="C3" s="28"/>
    </row>
    <row r="4" spans="1:8" s="11" customFormat="1" ht="20.25">
      <c r="A4" s="263"/>
      <c r="B4" s="263"/>
      <c r="C4" s="263"/>
      <c r="D4" s="10"/>
      <c r="E4" s="10"/>
      <c r="F4" s="10"/>
      <c r="G4" s="10"/>
      <c r="H4" s="10"/>
    </row>
    <row r="5" spans="1:8" s="11" customFormat="1" ht="20.25">
      <c r="A5" s="12"/>
      <c r="B5" s="12"/>
      <c r="C5" s="12"/>
      <c r="D5" s="10"/>
      <c r="E5" s="10"/>
      <c r="F5" s="10"/>
      <c r="G5" s="10"/>
      <c r="H5" s="10"/>
    </row>
    <row r="6" spans="1:8" s="11" customFormat="1" ht="19.5" customHeight="1">
      <c r="A6" s="13"/>
      <c r="B6" s="266" t="s">
        <v>4</v>
      </c>
      <c r="C6" s="266"/>
      <c r="D6" s="266"/>
      <c r="E6" s="266"/>
      <c r="F6" s="14"/>
      <c r="G6" s="14"/>
      <c r="H6" s="14"/>
    </row>
    <row r="7" spans="1:8" s="11" customFormat="1" ht="14.25" customHeight="1">
      <c r="A7" s="13"/>
      <c r="B7" s="266"/>
      <c r="C7" s="266"/>
      <c r="D7" s="266"/>
      <c r="E7" s="266"/>
      <c r="F7" s="14"/>
      <c r="G7" s="14"/>
      <c r="H7" s="14"/>
    </row>
    <row r="8" spans="1:8" s="11" customFormat="1" ht="19.5" customHeight="1">
      <c r="A8" s="15"/>
      <c r="B8" s="265" t="s">
        <v>237</v>
      </c>
      <c r="C8" s="265"/>
      <c r="D8" s="265"/>
      <c r="E8" s="265"/>
      <c r="F8" s="14"/>
      <c r="G8" s="14"/>
      <c r="H8" s="14"/>
    </row>
    <row r="9" spans="1:8" s="11" customFormat="1" ht="20.25">
      <c r="A9" s="15"/>
      <c r="B9" s="265"/>
      <c r="C9" s="265"/>
      <c r="D9" s="265"/>
      <c r="E9" s="265"/>
      <c r="F9" s="14"/>
      <c r="G9" s="14"/>
      <c r="H9" s="14"/>
    </row>
    <row r="10" spans="1:8" s="11" customFormat="1" ht="14.25" customHeight="1">
      <c r="A10" s="15"/>
      <c r="B10" s="16"/>
      <c r="C10" s="16"/>
      <c r="D10" s="14"/>
      <c r="E10" s="14"/>
      <c r="F10" s="14"/>
      <c r="G10" s="14"/>
      <c r="H10" s="14"/>
    </row>
    <row r="11" spans="1:8" s="11" customFormat="1" ht="20.25" customHeight="1">
      <c r="A11" s="15"/>
      <c r="B11" s="268" t="s">
        <v>255</v>
      </c>
      <c r="C11" s="268"/>
      <c r="D11" s="268"/>
      <c r="E11" s="268"/>
      <c r="F11" s="14"/>
      <c r="G11" s="14"/>
      <c r="H11" s="14"/>
    </row>
    <row r="12" spans="1:8" s="17" customFormat="1" ht="45" customHeight="1">
      <c r="A12" s="15"/>
      <c r="B12" s="267" t="s">
        <v>259</v>
      </c>
      <c r="C12" s="267"/>
      <c r="D12" s="267"/>
      <c r="E12" s="267"/>
    </row>
    <row r="13" spans="1:8" s="17" customFormat="1" ht="20.25">
      <c r="A13" s="16"/>
      <c r="B13" s="31" t="s">
        <v>256</v>
      </c>
      <c r="C13" s="16"/>
    </row>
    <row r="14" spans="1:8" s="17" customFormat="1" ht="48" customHeight="1">
      <c r="A14" s="16"/>
      <c r="B14" s="349" t="s">
        <v>257</v>
      </c>
      <c r="C14" s="349"/>
      <c r="D14" s="349"/>
      <c r="E14" s="349"/>
    </row>
    <row r="15" spans="1:8" s="17" customFormat="1" ht="37.5" customHeight="1">
      <c r="A15" s="16"/>
      <c r="B15" s="349" t="s">
        <v>258</v>
      </c>
      <c r="C15" s="349"/>
      <c r="D15" s="349"/>
      <c r="E15" s="349"/>
    </row>
    <row r="16" spans="1:8" s="17" customFormat="1" ht="19.5" customHeight="1" thickBot="1">
      <c r="A16" s="16"/>
      <c r="B16" s="43"/>
      <c r="C16" s="71"/>
    </row>
    <row r="17" spans="1:7" s="46" customFormat="1" ht="40.5" customHeight="1" thickBot="1">
      <c r="B17" s="185" t="s">
        <v>0</v>
      </c>
      <c r="C17" s="166" t="s">
        <v>1</v>
      </c>
      <c r="D17" s="186" t="s">
        <v>106</v>
      </c>
      <c r="E17" s="167" t="s">
        <v>226</v>
      </c>
    </row>
    <row r="18" spans="1:7" s="46" customFormat="1" ht="15.75">
      <c r="B18" s="187"/>
      <c r="C18" s="188"/>
      <c r="D18" s="189"/>
      <c r="E18" s="190"/>
    </row>
    <row r="19" spans="1:7" s="29" customFormat="1" ht="15.75">
      <c r="B19" s="191"/>
      <c r="C19" s="192"/>
      <c r="D19" s="48"/>
      <c r="E19" s="193"/>
    </row>
    <row r="20" spans="1:7" s="29" customFormat="1" ht="15.75">
      <c r="B20" s="191"/>
      <c r="C20" s="192"/>
      <c r="D20" s="48"/>
      <c r="E20" s="193"/>
    </row>
    <row r="21" spans="1:7" s="29" customFormat="1" ht="15.75">
      <c r="B21" s="191"/>
      <c r="C21" s="192"/>
      <c r="D21" s="48"/>
      <c r="E21" s="193"/>
    </row>
    <row r="22" spans="1:7" s="29" customFormat="1" ht="15.75">
      <c r="B22" s="191"/>
      <c r="C22" s="192"/>
      <c r="D22" s="48"/>
      <c r="E22" s="193"/>
    </row>
    <row r="23" spans="1:7" s="58" customFormat="1" ht="15.75">
      <c r="B23" s="194"/>
      <c r="C23" s="195"/>
      <c r="D23" s="196"/>
      <c r="E23" s="197"/>
    </row>
    <row r="24" spans="1:7" s="58" customFormat="1" ht="15.75">
      <c r="B24" s="198"/>
      <c r="C24" s="8"/>
      <c r="D24" s="48"/>
      <c r="E24" s="193"/>
    </row>
    <row r="25" spans="1:7" s="58" customFormat="1" ht="15.75">
      <c r="B25" s="198"/>
      <c r="C25" s="8"/>
      <c r="D25" s="48"/>
      <c r="E25" s="193"/>
    </row>
    <row r="26" spans="1:7" s="58" customFormat="1" ht="16.5" thickBot="1">
      <c r="B26" s="199"/>
      <c r="C26" s="9"/>
      <c r="D26" s="61"/>
      <c r="E26" s="200"/>
    </row>
    <row r="27" spans="1:7" s="17" customFormat="1" ht="73.5" customHeight="1">
      <c r="B27" s="34" t="s">
        <v>236</v>
      </c>
      <c r="C27" s="34"/>
      <c r="D27" s="16"/>
      <c r="E27" s="16"/>
      <c r="F27" s="16"/>
      <c r="G27" s="16"/>
    </row>
    <row r="28" spans="1:7" s="17" customFormat="1" ht="20.25" customHeight="1">
      <c r="B28" s="33" t="s">
        <v>233</v>
      </c>
      <c r="C28" s="33"/>
      <c r="D28" s="16"/>
      <c r="E28" s="16"/>
      <c r="F28" s="16"/>
      <c r="G28" s="16"/>
    </row>
    <row r="29" spans="1:7" s="17" customFormat="1" ht="20.25" customHeight="1">
      <c r="B29" s="33" t="s">
        <v>234</v>
      </c>
      <c r="C29" s="33"/>
      <c r="D29" s="16"/>
      <c r="E29" s="16"/>
      <c r="F29" s="16"/>
      <c r="G29" s="16"/>
    </row>
    <row r="30" spans="1:7" s="17" customFormat="1" ht="20.25" customHeight="1">
      <c r="B30" s="33" t="s">
        <v>235</v>
      </c>
      <c r="C30" s="33"/>
      <c r="D30" s="16"/>
      <c r="E30" s="16"/>
      <c r="F30" s="16"/>
      <c r="G30" s="16"/>
    </row>
    <row r="31" spans="1:7" s="40" customFormat="1" ht="15" customHeight="1">
      <c r="B31" s="63"/>
      <c r="C31" s="64"/>
      <c r="D31" s="63"/>
      <c r="E31" s="65"/>
    </row>
    <row r="32" spans="1:7" ht="15" customHeight="1">
      <c r="A32" s="40"/>
      <c r="B32" s="43"/>
      <c r="C32" s="71"/>
      <c r="D32" s="72"/>
      <c r="E32" s="45"/>
    </row>
  </sheetData>
  <mergeCells count="7">
    <mergeCell ref="A4:C4"/>
    <mergeCell ref="B14:E14"/>
    <mergeCell ref="B15:E15"/>
    <mergeCell ref="B11:E11"/>
    <mergeCell ref="B12:E12"/>
    <mergeCell ref="B6:E7"/>
    <mergeCell ref="B8:E9"/>
  </mergeCells>
  <printOptions horizontalCentered="1" verticalCentered="1"/>
  <pageMargins left="0.47244094488188981" right="0.47244094488188981" top="0.98425196850393704" bottom="0.98425196850393704" header="0" footer="0"/>
  <pageSetup scale="4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80" zoomScaleNormal="100" zoomScaleSheetLayoutView="80" zoomScalePageLayoutView="20" workbookViewId="0">
      <selection activeCell="C25" sqref="C25"/>
    </sheetView>
  </sheetViews>
  <sheetFormatPr baseColWidth="10" defaultRowHeight="12.75"/>
  <cols>
    <col min="1" max="1" width="2.5703125" style="65" customWidth="1"/>
    <col min="2" max="2" width="7.42578125" style="63" bestFit="1" customWidth="1"/>
    <col min="3" max="3" width="105" style="64" customWidth="1"/>
    <col min="4" max="4" width="10.28515625" style="63" customWidth="1"/>
    <col min="5" max="5" width="11.28515625" style="65" customWidth="1"/>
    <col min="6" max="6" width="12.28515625" style="65" customWidth="1"/>
    <col min="7" max="7" width="17.28515625" style="65" customWidth="1"/>
    <col min="8" max="8" width="2.42578125" style="65" customWidth="1"/>
    <col min="9" max="16384" width="11.42578125" style="65"/>
  </cols>
  <sheetData>
    <row r="1" spans="2:7" s="11" customFormat="1" ht="15">
      <c r="B1" s="27"/>
      <c r="C1" s="35"/>
      <c r="D1" s="27"/>
      <c r="E1" s="28"/>
    </row>
    <row r="2" spans="2:7" s="11" customFormat="1" ht="15">
      <c r="B2" s="27"/>
      <c r="C2" s="35"/>
      <c r="D2" s="27"/>
      <c r="E2" s="28"/>
    </row>
    <row r="3" spans="2:7" s="11" customFormat="1" ht="15">
      <c r="B3" s="27"/>
      <c r="C3" s="35"/>
      <c r="D3" s="27"/>
      <c r="E3" s="28"/>
    </row>
    <row r="4" spans="2:7" s="11" customFormat="1" ht="20.25">
      <c r="B4" s="263"/>
      <c r="C4" s="263"/>
      <c r="D4" s="263"/>
      <c r="E4" s="263"/>
      <c r="F4" s="263"/>
      <c r="G4" s="10"/>
    </row>
    <row r="5" spans="2:7" s="11" customFormat="1" ht="20.25">
      <c r="B5" s="12"/>
      <c r="C5" s="36"/>
      <c r="D5" s="37"/>
      <c r="E5" s="12"/>
      <c r="F5" s="12"/>
      <c r="G5" s="10"/>
    </row>
    <row r="6" spans="2:7" s="11" customFormat="1" ht="19.5" customHeight="1">
      <c r="B6" s="266" t="s">
        <v>4</v>
      </c>
      <c r="C6" s="266"/>
      <c r="D6" s="266"/>
      <c r="E6" s="266"/>
      <c r="F6" s="266"/>
      <c r="G6" s="266"/>
    </row>
    <row r="7" spans="2:7" s="11" customFormat="1" ht="11.25" customHeight="1">
      <c r="B7" s="266"/>
      <c r="C7" s="266"/>
      <c r="D7" s="266"/>
      <c r="E7" s="266"/>
      <c r="F7" s="266"/>
      <c r="G7" s="266"/>
    </row>
    <row r="8" spans="2:7" s="11" customFormat="1" ht="24.75" customHeight="1">
      <c r="B8" s="320" t="s">
        <v>237</v>
      </c>
      <c r="C8" s="320"/>
      <c r="D8" s="320"/>
      <c r="E8" s="320"/>
      <c r="F8" s="320"/>
      <c r="G8" s="320"/>
    </row>
    <row r="9" spans="2:7" s="11" customFormat="1" ht="23.25" customHeight="1">
      <c r="B9" s="320"/>
      <c r="C9" s="320"/>
      <c r="D9" s="320"/>
      <c r="E9" s="320"/>
      <c r="F9" s="320"/>
      <c r="G9" s="320"/>
    </row>
    <row r="10" spans="2:7" s="11" customFormat="1" ht="23.25" customHeight="1">
      <c r="B10" s="268" t="s">
        <v>260</v>
      </c>
      <c r="C10" s="268"/>
      <c r="D10" s="268"/>
      <c r="E10" s="268"/>
      <c r="F10" s="268"/>
      <c r="G10" s="268"/>
    </row>
    <row r="11" spans="2:7" s="11" customFormat="1" ht="23.25" customHeight="1">
      <c r="B11" s="267" t="s">
        <v>262</v>
      </c>
      <c r="C11" s="267"/>
      <c r="D11" s="267"/>
      <c r="E11" s="267"/>
      <c r="F11" s="267"/>
      <c r="G11" s="267"/>
    </row>
    <row r="12" spans="2:7" s="58" customFormat="1" ht="18.75">
      <c r="B12" s="350"/>
      <c r="C12" s="350"/>
      <c r="D12" s="202"/>
      <c r="E12" s="351"/>
      <c r="F12" s="351"/>
      <c r="G12" s="203"/>
    </row>
    <row r="13" spans="2:7" s="58" customFormat="1" ht="16.5" thickBot="1">
      <c r="B13" s="41"/>
      <c r="C13" s="42" t="s">
        <v>326</v>
      </c>
      <c r="D13" s="40"/>
      <c r="E13" s="43"/>
      <c r="F13" s="44"/>
      <c r="G13" s="45"/>
    </row>
    <row r="14" spans="2:7" s="40" customFormat="1" ht="15.75" customHeight="1">
      <c r="B14" s="75" t="s">
        <v>0</v>
      </c>
      <c r="C14" s="271" t="s">
        <v>1</v>
      </c>
      <c r="D14" s="352" t="s">
        <v>2</v>
      </c>
      <c r="E14" s="354" t="s">
        <v>110</v>
      </c>
      <c r="F14" s="355"/>
      <c r="G14" s="356"/>
    </row>
    <row r="15" spans="2:7" s="40" customFormat="1" ht="16.5" thickBot="1">
      <c r="B15" s="76" t="s">
        <v>141</v>
      </c>
      <c r="C15" s="274"/>
      <c r="D15" s="353"/>
      <c r="E15" s="174" t="s">
        <v>106</v>
      </c>
      <c r="F15" s="175" t="s">
        <v>108</v>
      </c>
      <c r="G15" s="176" t="s">
        <v>109</v>
      </c>
    </row>
    <row r="16" spans="2:7" s="40" customFormat="1" ht="15.75">
      <c r="B16" s="138">
        <v>1</v>
      </c>
      <c r="C16" s="139" t="s">
        <v>128</v>
      </c>
      <c r="D16" s="140"/>
      <c r="E16" s="141"/>
      <c r="F16" s="142"/>
      <c r="G16" s="143"/>
    </row>
    <row r="17" spans="2:7" s="40" customFormat="1" ht="15.75">
      <c r="B17" s="90" t="s">
        <v>20</v>
      </c>
      <c r="C17" s="91" t="s">
        <v>184</v>
      </c>
      <c r="D17" s="85"/>
      <c r="E17" s="86"/>
      <c r="F17" s="92"/>
      <c r="G17" s="88"/>
    </row>
    <row r="18" spans="2:7" s="58" customFormat="1" ht="16.5" thickBot="1">
      <c r="B18" s="151" t="s">
        <v>126</v>
      </c>
      <c r="C18" s="93" t="s">
        <v>349</v>
      </c>
      <c r="D18" s="85" t="s">
        <v>127</v>
      </c>
      <c r="E18" s="86"/>
      <c r="F18" s="92"/>
      <c r="G18" s="88">
        <f t="shared" ref="G18" si="0">E18*F18</f>
        <v>0</v>
      </c>
    </row>
    <row r="19" spans="2:7" s="62" customFormat="1" ht="21" customHeight="1" thickBot="1">
      <c r="B19" s="80"/>
      <c r="C19" s="81" t="str">
        <f>CONCATENATE("TOTAL PRECIO ",C13)</f>
        <v>TOTAL PRECIO OPCIONAL 1 DE LA INGENIERÍA, SUMINISTRO, MONTAJE Y PUESTA EN MARCHA</v>
      </c>
      <c r="D19" s="341"/>
      <c r="E19" s="342"/>
      <c r="F19" s="342"/>
      <c r="G19" s="82">
        <f>SUM(G18)</f>
        <v>0</v>
      </c>
    </row>
    <row r="20" spans="2:7" s="58" customFormat="1" ht="18.75">
      <c r="B20" s="314"/>
      <c r="C20" s="314"/>
      <c r="D20" s="66"/>
      <c r="E20" s="315"/>
      <c r="F20" s="315"/>
      <c r="G20" s="67"/>
    </row>
    <row r="21" spans="2:7" s="58" customFormat="1" ht="16.5" thickBot="1">
      <c r="B21" s="41"/>
      <c r="C21" s="42" t="s">
        <v>327</v>
      </c>
      <c r="D21" s="40"/>
      <c r="E21" s="43"/>
      <c r="F21" s="44"/>
      <c r="G21" s="45"/>
    </row>
    <row r="22" spans="2:7" s="40" customFormat="1" ht="15.75" customHeight="1">
      <c r="B22" s="75" t="s">
        <v>0</v>
      </c>
      <c r="C22" s="271" t="s">
        <v>1</v>
      </c>
      <c r="D22" s="352" t="s">
        <v>2</v>
      </c>
      <c r="E22" s="354" t="s">
        <v>110</v>
      </c>
      <c r="F22" s="355"/>
      <c r="G22" s="356"/>
    </row>
    <row r="23" spans="2:7" s="40" customFormat="1" ht="16.5" thickBot="1">
      <c r="B23" s="76" t="s">
        <v>142</v>
      </c>
      <c r="C23" s="274"/>
      <c r="D23" s="353"/>
      <c r="E23" s="174" t="s">
        <v>106</v>
      </c>
      <c r="F23" s="175" t="s">
        <v>108</v>
      </c>
      <c r="G23" s="176" t="s">
        <v>109</v>
      </c>
    </row>
    <row r="24" spans="2:7" s="40" customFormat="1" ht="15.75">
      <c r="B24" s="138">
        <v>2</v>
      </c>
      <c r="C24" s="139" t="s">
        <v>128</v>
      </c>
      <c r="D24" s="140"/>
      <c r="E24" s="141"/>
      <c r="F24" s="142"/>
      <c r="G24" s="143"/>
    </row>
    <row r="25" spans="2:7" s="40" customFormat="1" ht="15.75">
      <c r="B25" s="90" t="s">
        <v>5</v>
      </c>
      <c r="C25" s="91" t="s">
        <v>184</v>
      </c>
      <c r="D25" s="85"/>
      <c r="E25" s="86"/>
      <c r="F25" s="92"/>
      <c r="G25" s="88"/>
    </row>
    <row r="26" spans="2:7" s="40" customFormat="1" ht="16.5" thickBot="1">
      <c r="B26" s="151" t="s">
        <v>21</v>
      </c>
      <c r="C26" s="93" t="s">
        <v>350</v>
      </c>
      <c r="D26" s="85"/>
      <c r="E26" s="86"/>
      <c r="F26" s="92"/>
      <c r="G26" s="88"/>
    </row>
    <row r="27" spans="2:7" s="62" customFormat="1" ht="24.75" customHeight="1" thickBot="1">
      <c r="B27" s="80"/>
      <c r="C27" s="81" t="str">
        <f>CONCATENATE("TOTAL PRECIO ",C21)</f>
        <v>TOTAL PRECIO OPCIONAL 2 DE LA INGENIERÍA, SUMINISTRO, MONTAJE Y PUESTA EN MARCHA</v>
      </c>
      <c r="D27" s="341"/>
      <c r="E27" s="342"/>
      <c r="F27" s="342"/>
      <c r="G27" s="82">
        <f>SUM(G26)</f>
        <v>0</v>
      </c>
    </row>
    <row r="28" spans="2:7" s="17" customFormat="1" ht="73.5" customHeight="1">
      <c r="B28" s="34" t="s">
        <v>236</v>
      </c>
      <c r="C28" s="34"/>
      <c r="D28" s="16"/>
      <c r="E28" s="16"/>
      <c r="F28" s="16"/>
      <c r="G28" s="16"/>
    </row>
    <row r="29" spans="2:7" s="17" customFormat="1" ht="20.25" customHeight="1">
      <c r="B29" s="33" t="s">
        <v>233</v>
      </c>
      <c r="C29" s="33"/>
      <c r="D29" s="16"/>
      <c r="E29" s="16"/>
      <c r="F29" s="16"/>
      <c r="G29" s="16"/>
    </row>
    <row r="30" spans="2:7" s="17" customFormat="1" ht="20.25" customHeight="1">
      <c r="B30" s="33" t="s">
        <v>234</v>
      </c>
      <c r="C30" s="33"/>
      <c r="D30" s="16"/>
      <c r="E30" s="16"/>
      <c r="F30" s="16"/>
      <c r="G30" s="16"/>
    </row>
    <row r="31" spans="2:7" s="17" customFormat="1" ht="20.25" customHeight="1">
      <c r="B31" s="33" t="s">
        <v>235</v>
      </c>
      <c r="C31" s="33"/>
      <c r="D31" s="16"/>
      <c r="E31" s="16"/>
      <c r="F31" s="16"/>
      <c r="G31" s="16"/>
    </row>
    <row r="32" spans="2:7" s="40" customFormat="1" ht="15" customHeight="1">
      <c r="B32" s="63"/>
      <c r="C32" s="64"/>
      <c r="D32" s="63"/>
      <c r="E32" s="65"/>
      <c r="F32" s="65"/>
      <c r="G32" s="65"/>
    </row>
    <row r="33" spans="1:7" ht="15" customHeight="1">
      <c r="A33" s="40"/>
      <c r="B33" s="43"/>
      <c r="C33" s="71"/>
      <c r="D33" s="72"/>
      <c r="E33" s="43"/>
      <c r="F33" s="45"/>
      <c r="G33" s="45"/>
    </row>
  </sheetData>
  <mergeCells count="17">
    <mergeCell ref="D19:F19"/>
    <mergeCell ref="C14:C15"/>
    <mergeCell ref="D14:D15"/>
    <mergeCell ref="E14:G14"/>
    <mergeCell ref="D27:F27"/>
    <mergeCell ref="B20:C20"/>
    <mergeCell ref="E20:F20"/>
    <mergeCell ref="C22:C23"/>
    <mergeCell ref="D22:D23"/>
    <mergeCell ref="E22:G22"/>
    <mergeCell ref="B4:F4"/>
    <mergeCell ref="B12:C12"/>
    <mergeCell ref="E12:F12"/>
    <mergeCell ref="B11:G11"/>
    <mergeCell ref="B6:G7"/>
    <mergeCell ref="B8:G9"/>
    <mergeCell ref="B10:G10"/>
  </mergeCells>
  <printOptions horizontalCentered="1" verticalCentered="1"/>
  <pageMargins left="0.47244094488188981" right="0.47244094488188981" top="0.98425196850393704" bottom="0.98425196850393704" header="0" footer="0"/>
  <pageSetup scale="4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topLeftCell="A10" zoomScale="80" zoomScaleNormal="100" zoomScaleSheetLayoutView="80" workbookViewId="0">
      <selection activeCell="B26" sqref="B26:E26"/>
    </sheetView>
  </sheetViews>
  <sheetFormatPr baseColWidth="10" defaultRowHeight="15"/>
  <cols>
    <col min="1" max="1" width="2.5703125" style="27" customWidth="1"/>
    <col min="2" max="2" width="71.140625" style="11" bestFit="1" customWidth="1"/>
    <col min="3" max="3" width="24.5703125" style="28" bestFit="1" customWidth="1"/>
    <col min="4" max="5" width="22.140625" style="11" bestFit="1" customWidth="1"/>
    <col min="6" max="6" width="4" style="11" customWidth="1"/>
    <col min="7" max="7" width="4.28515625" style="11" customWidth="1"/>
    <col min="8" max="8" width="3.85546875" style="11" customWidth="1"/>
    <col min="9" max="9" width="5" style="11" customWidth="1"/>
    <col min="10" max="10" width="6.140625" style="11" customWidth="1"/>
    <col min="11" max="11" width="5.7109375" style="11" customWidth="1"/>
    <col min="12" max="12" width="6" style="11" customWidth="1"/>
    <col min="13" max="14" width="5.7109375" style="11" customWidth="1"/>
    <col min="15" max="16384" width="11.42578125" style="11"/>
  </cols>
  <sheetData>
    <row r="1" spans="1:8">
      <c r="A1" s="11"/>
      <c r="B1" s="27"/>
      <c r="C1" s="35"/>
      <c r="D1" s="27"/>
      <c r="E1" s="27"/>
      <c r="F1" s="28"/>
    </row>
    <row r="2" spans="1:8">
      <c r="A2" s="11"/>
      <c r="B2" s="27"/>
      <c r="C2" s="35"/>
      <c r="D2" s="27"/>
      <c r="E2" s="27"/>
      <c r="F2" s="28"/>
    </row>
    <row r="3" spans="1:8">
      <c r="A3" s="11"/>
      <c r="B3" s="27"/>
      <c r="C3" s="35"/>
      <c r="D3" s="27"/>
      <c r="E3" s="27"/>
      <c r="F3" s="28"/>
    </row>
    <row r="4" spans="1:8" ht="20.25">
      <c r="A4" s="11"/>
      <c r="B4" s="263"/>
      <c r="C4" s="263"/>
      <c r="D4" s="263"/>
      <c r="E4" s="263"/>
      <c r="F4" s="263"/>
      <c r="G4" s="263"/>
      <c r="H4" s="10"/>
    </row>
    <row r="5" spans="1:8" ht="20.25">
      <c r="A5" s="11"/>
      <c r="B5" s="12"/>
      <c r="C5" s="36"/>
      <c r="D5" s="37"/>
      <c r="E5" s="37"/>
      <c r="F5" s="12"/>
      <c r="G5" s="12"/>
      <c r="H5" s="10"/>
    </row>
    <row r="6" spans="1:8" ht="19.5" customHeight="1">
      <c r="A6" s="11"/>
      <c r="B6" s="266" t="s">
        <v>4</v>
      </c>
      <c r="C6" s="266"/>
      <c r="D6" s="266"/>
      <c r="E6" s="211"/>
      <c r="F6" s="184"/>
      <c r="G6" s="184"/>
      <c r="H6" s="184"/>
    </row>
    <row r="7" spans="1:8" ht="11.25" customHeight="1">
      <c r="A7" s="11"/>
      <c r="B7" s="266"/>
      <c r="C7" s="266"/>
      <c r="D7" s="266"/>
      <c r="E7" s="211"/>
      <c r="F7" s="184"/>
      <c r="G7" s="184"/>
      <c r="H7" s="184"/>
    </row>
    <row r="8" spans="1:8" ht="24.75" customHeight="1">
      <c r="A8" s="11"/>
      <c r="B8" s="320" t="s">
        <v>237</v>
      </c>
      <c r="C8" s="320"/>
      <c r="D8" s="320"/>
      <c r="E8" s="215"/>
      <c r="F8" s="201"/>
      <c r="G8" s="201"/>
      <c r="H8" s="201"/>
    </row>
    <row r="9" spans="1:8" ht="23.25" customHeight="1">
      <c r="A9" s="11"/>
      <c r="B9" s="320"/>
      <c r="C9" s="320"/>
      <c r="D9" s="320"/>
      <c r="E9" s="215"/>
      <c r="F9" s="201"/>
      <c r="G9" s="201"/>
      <c r="H9" s="201"/>
    </row>
    <row r="10" spans="1:8" ht="23.25" customHeight="1">
      <c r="A10" s="11"/>
      <c r="B10" s="268" t="s">
        <v>261</v>
      </c>
      <c r="C10" s="268"/>
      <c r="D10" s="268"/>
      <c r="E10" s="213"/>
      <c r="F10" s="100"/>
      <c r="G10" s="100"/>
      <c r="H10" s="100"/>
    </row>
    <row r="11" spans="1:8" ht="36.75" customHeight="1">
      <c r="A11" s="11"/>
      <c r="B11" s="267" t="s">
        <v>329</v>
      </c>
      <c r="C11" s="267"/>
      <c r="D11" s="267"/>
      <c r="E11" s="212"/>
      <c r="F11" s="101"/>
      <c r="G11" s="101"/>
      <c r="H11" s="101"/>
    </row>
    <row r="12" spans="1:8" s="17" customFormat="1" ht="20.25">
      <c r="A12" s="16"/>
      <c r="B12" s="31" t="s">
        <v>270</v>
      </c>
      <c r="C12" s="16"/>
    </row>
    <row r="13" spans="1:8" s="17" customFormat="1" ht="20.25">
      <c r="A13" s="18"/>
      <c r="B13" s="18"/>
      <c r="C13" s="16"/>
      <c r="D13" s="16"/>
      <c r="E13" s="216"/>
    </row>
    <row r="14" spans="1:8" s="17" customFormat="1" ht="41.25" customHeight="1" thickBot="1">
      <c r="B14" s="262" t="s">
        <v>328</v>
      </c>
      <c r="C14" s="255"/>
      <c r="D14" s="255"/>
      <c r="E14" s="255"/>
      <c r="F14" s="216"/>
      <c r="G14" s="216"/>
      <c r="H14" s="216"/>
    </row>
    <row r="15" spans="1:8" s="17" customFormat="1" ht="20.25">
      <c r="B15" s="271" t="s">
        <v>220</v>
      </c>
      <c r="C15" s="219" t="s">
        <v>339</v>
      </c>
      <c r="D15" s="217" t="s">
        <v>340</v>
      </c>
      <c r="E15" s="217" t="s">
        <v>109</v>
      </c>
      <c r="F15" s="207"/>
      <c r="G15" s="207"/>
      <c r="H15" s="207"/>
    </row>
    <row r="16" spans="1:8" s="17" customFormat="1" ht="21" thickBot="1">
      <c r="B16" s="274"/>
      <c r="C16" s="220" t="s">
        <v>341</v>
      </c>
      <c r="D16" s="220" t="s">
        <v>341</v>
      </c>
      <c r="E16" s="218" t="s">
        <v>341</v>
      </c>
      <c r="F16" s="16"/>
      <c r="G16" s="16"/>
      <c r="H16" s="16"/>
    </row>
    <row r="17" spans="2:8" s="17" customFormat="1" ht="30.75" thickBot="1">
      <c r="B17" s="252" t="s">
        <v>272</v>
      </c>
      <c r="C17" s="253"/>
      <c r="D17" s="254"/>
      <c r="E17" s="254"/>
      <c r="F17" s="16"/>
      <c r="G17" s="16"/>
      <c r="H17" s="16"/>
    </row>
    <row r="18" spans="2:8" s="17" customFormat="1" ht="20.25" customHeight="1">
      <c r="B18" s="255"/>
      <c r="C18" s="255"/>
      <c r="D18" s="255"/>
      <c r="E18" s="255"/>
      <c r="F18" s="209"/>
      <c r="G18" s="209"/>
      <c r="H18" s="209"/>
    </row>
    <row r="19" spans="2:8" s="17" customFormat="1" ht="34.5" customHeight="1">
      <c r="B19" s="358" t="s">
        <v>342</v>
      </c>
      <c r="C19" s="358"/>
      <c r="D19" s="358"/>
      <c r="E19" s="358"/>
      <c r="F19" s="209"/>
      <c r="G19" s="209"/>
      <c r="H19" s="209"/>
    </row>
    <row r="20" spans="2:8" s="17" customFormat="1" ht="20.25" customHeight="1">
      <c r="B20" s="257"/>
      <c r="C20" s="258"/>
      <c r="D20" s="258"/>
      <c r="E20" s="258"/>
      <c r="F20" s="209"/>
      <c r="G20" s="209"/>
      <c r="H20" s="209"/>
    </row>
    <row r="21" spans="2:8" s="17" customFormat="1" ht="41.25" customHeight="1" thickBot="1">
      <c r="B21" s="262" t="s">
        <v>303</v>
      </c>
      <c r="C21" s="255"/>
      <c r="D21" s="255"/>
      <c r="E21" s="255"/>
      <c r="F21" s="216"/>
      <c r="G21" s="216"/>
      <c r="H21" s="216"/>
    </row>
    <row r="22" spans="2:8" s="17" customFormat="1" ht="20.25">
      <c r="B22" s="271" t="s">
        <v>220</v>
      </c>
      <c r="C22" s="219" t="s">
        <v>339</v>
      </c>
      <c r="D22" s="217" t="s">
        <v>340</v>
      </c>
      <c r="E22" s="217" t="s">
        <v>109</v>
      </c>
      <c r="F22" s="209"/>
      <c r="G22" s="209"/>
      <c r="H22" s="209"/>
    </row>
    <row r="23" spans="2:8" s="17" customFormat="1" ht="21" thickBot="1">
      <c r="B23" s="274"/>
      <c r="C23" s="220" t="s">
        <v>341</v>
      </c>
      <c r="D23" s="220" t="s">
        <v>341</v>
      </c>
      <c r="E23" s="218" t="s">
        <v>341</v>
      </c>
      <c r="F23" s="209"/>
      <c r="G23" s="209"/>
      <c r="H23" s="209"/>
    </row>
    <row r="24" spans="2:8" s="17" customFormat="1" ht="30.75" thickBot="1">
      <c r="B24" s="252" t="s">
        <v>338</v>
      </c>
      <c r="C24" s="253"/>
      <c r="D24" s="254"/>
      <c r="E24" s="254"/>
      <c r="F24" s="209"/>
      <c r="G24" s="209"/>
      <c r="H24" s="209"/>
    </row>
    <row r="25" spans="2:8" s="17" customFormat="1" ht="36" customHeight="1">
      <c r="B25" s="255"/>
      <c r="C25" s="255"/>
      <c r="D25" s="255"/>
      <c r="E25" s="255"/>
      <c r="F25" s="216"/>
      <c r="G25" s="216"/>
      <c r="H25" s="216"/>
    </row>
    <row r="26" spans="2:8" s="17" customFormat="1" ht="46.5" customHeight="1">
      <c r="B26" s="357" t="s">
        <v>343</v>
      </c>
      <c r="C26" s="357"/>
      <c r="D26" s="357"/>
      <c r="E26" s="357"/>
      <c r="F26" s="209"/>
      <c r="G26" s="209"/>
      <c r="H26" s="209"/>
    </row>
    <row r="27" spans="2:8" s="17" customFormat="1" ht="36" customHeight="1">
      <c r="B27" s="255"/>
      <c r="C27" s="255"/>
      <c r="D27" s="255"/>
      <c r="E27" s="255"/>
      <c r="F27" s="209"/>
      <c r="G27" s="209"/>
      <c r="H27" s="209"/>
    </row>
    <row r="28" spans="2:8" s="17" customFormat="1" ht="36" customHeight="1">
      <c r="B28" s="256" t="s">
        <v>324</v>
      </c>
      <c r="C28" s="255"/>
      <c r="D28" s="255"/>
      <c r="E28" s="255"/>
      <c r="F28" s="209"/>
      <c r="G28" s="209"/>
      <c r="H28" s="209"/>
    </row>
    <row r="29" spans="2:8" s="17" customFormat="1" ht="20.25" customHeight="1">
      <c r="B29" s="33" t="s">
        <v>233</v>
      </c>
      <c r="C29" s="33"/>
      <c r="D29" s="16"/>
      <c r="E29" s="216"/>
      <c r="F29" s="16"/>
      <c r="G29" s="16"/>
      <c r="H29" s="16"/>
    </row>
    <row r="30" spans="2:8" ht="15.75">
      <c r="B30" s="33" t="s">
        <v>234</v>
      </c>
    </row>
    <row r="31" spans="2:8" ht="15.75">
      <c r="B31" s="33" t="s">
        <v>235</v>
      </c>
    </row>
  </sheetData>
  <mergeCells count="9">
    <mergeCell ref="B26:E26"/>
    <mergeCell ref="B22:B23"/>
    <mergeCell ref="B4:G4"/>
    <mergeCell ref="B10:D10"/>
    <mergeCell ref="B6:D7"/>
    <mergeCell ref="B8:D9"/>
    <mergeCell ref="B11:D11"/>
    <mergeCell ref="B15:B16"/>
    <mergeCell ref="B19:E19"/>
  </mergeCells>
  <printOptions horizontalCentered="1" verticalCentered="1"/>
  <pageMargins left="0.74803149606299213" right="0.74803149606299213" top="0.43307086614173229" bottom="0.43307086614173229" header="0" footer="0"/>
  <pageSetup scale="5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2"/>
  <sheetViews>
    <sheetView showGridLines="0" view="pageBreakPreview" zoomScaleNormal="100" zoomScaleSheetLayoutView="100" workbookViewId="0">
      <selection activeCell="A12" sqref="A12:G12"/>
    </sheetView>
  </sheetViews>
  <sheetFormatPr baseColWidth="10" defaultRowHeight="12.75"/>
  <cols>
    <col min="1" max="1" width="6.5703125" style="65" customWidth="1"/>
    <col min="2" max="2" width="22.140625" style="63" customWidth="1"/>
    <col min="3" max="3" width="29" style="64" customWidth="1"/>
    <col min="4" max="4" width="20.7109375" style="63" customWidth="1"/>
    <col min="5" max="5" width="21.85546875" style="65" customWidth="1"/>
    <col min="6" max="6" width="14" style="68" customWidth="1"/>
    <col min="7" max="7" width="13.5703125" style="65" customWidth="1"/>
    <col min="8" max="16384" width="11.42578125" style="65"/>
  </cols>
  <sheetData>
    <row r="1" spans="1:13" s="11" customFormat="1" ht="15">
      <c r="B1" s="27"/>
      <c r="C1" s="35"/>
      <c r="D1" s="27"/>
      <c r="E1" s="28"/>
      <c r="F1" s="106"/>
    </row>
    <row r="2" spans="1:13" s="11" customFormat="1" ht="15">
      <c r="B2" s="27"/>
      <c r="C2" s="35"/>
      <c r="D2" s="27"/>
      <c r="E2" s="28"/>
      <c r="F2" s="106"/>
    </row>
    <row r="3" spans="1:13" s="11" customFormat="1" ht="15">
      <c r="B3" s="27"/>
      <c r="C3" s="35"/>
      <c r="D3" s="27"/>
      <c r="E3" s="28"/>
      <c r="F3" s="106"/>
    </row>
    <row r="4" spans="1:13" s="11" customFormat="1" ht="20.25">
      <c r="B4" s="263"/>
      <c r="C4" s="263"/>
      <c r="D4" s="263"/>
      <c r="E4" s="263"/>
      <c r="F4" s="106"/>
    </row>
    <row r="5" spans="1:13" s="11" customFormat="1" ht="19.5" customHeight="1">
      <c r="A5" s="268" t="s">
        <v>4</v>
      </c>
      <c r="B5" s="268"/>
      <c r="C5" s="268"/>
      <c r="D5" s="268"/>
      <c r="E5" s="268"/>
      <c r="F5" s="268"/>
      <c r="G5" s="268"/>
    </row>
    <row r="6" spans="1:13" s="11" customFormat="1" ht="15" customHeight="1">
      <c r="A6" s="320" t="s">
        <v>237</v>
      </c>
      <c r="B6" s="320"/>
      <c r="C6" s="320"/>
      <c r="D6" s="320"/>
      <c r="E6" s="320"/>
      <c r="F6" s="320"/>
      <c r="G6" s="320"/>
    </row>
    <row r="7" spans="1:13" s="11" customFormat="1" ht="15" customHeight="1">
      <c r="A7" s="320"/>
      <c r="B7" s="320"/>
      <c r="C7" s="320"/>
      <c r="D7" s="320"/>
      <c r="E7" s="320"/>
      <c r="F7" s="320"/>
      <c r="G7" s="320"/>
    </row>
    <row r="8" spans="1:13" s="11" customFormat="1" ht="18.75" customHeight="1">
      <c r="A8" s="268" t="s">
        <v>263</v>
      </c>
      <c r="B8" s="362"/>
      <c r="C8" s="362"/>
      <c r="D8" s="362"/>
      <c r="E8" s="362"/>
      <c r="F8" s="362"/>
      <c r="G8" s="362"/>
    </row>
    <row r="9" spans="1:13" s="11" customFormat="1" ht="15.75" customHeight="1">
      <c r="A9" s="267" t="s">
        <v>330</v>
      </c>
      <c r="B9" s="267"/>
      <c r="C9" s="267"/>
      <c r="D9" s="267"/>
      <c r="E9" s="267"/>
      <c r="F9" s="267"/>
      <c r="G9" s="267"/>
    </row>
    <row r="10" spans="1:13" s="224" customFormat="1" ht="18.75" customHeight="1">
      <c r="A10" s="228"/>
      <c r="B10" s="363"/>
      <c r="C10" s="363"/>
      <c r="D10" s="229"/>
      <c r="E10" s="229"/>
      <c r="F10" s="229"/>
      <c r="G10" s="229"/>
      <c r="H10" s="229"/>
      <c r="I10" s="229"/>
      <c r="J10" s="229"/>
      <c r="K10" s="229"/>
      <c r="L10" s="229"/>
    </row>
    <row r="11" spans="1:13" s="226" customFormat="1" ht="30" customHeight="1">
      <c r="A11" s="361" t="s">
        <v>306</v>
      </c>
      <c r="B11" s="361"/>
      <c r="C11" s="361"/>
      <c r="D11" s="361"/>
      <c r="E11" s="361"/>
      <c r="F11" s="361"/>
      <c r="G11" s="361"/>
      <c r="H11" s="225"/>
      <c r="I11" s="225"/>
      <c r="J11" s="225"/>
      <c r="K11" s="225"/>
      <c r="L11" s="225"/>
    </row>
    <row r="12" spans="1:13" s="226" customFormat="1" ht="30.75" customHeight="1">
      <c r="A12" s="361" t="s">
        <v>307</v>
      </c>
      <c r="B12" s="361"/>
      <c r="C12" s="361"/>
      <c r="D12" s="361"/>
      <c r="E12" s="361"/>
      <c r="F12" s="361"/>
      <c r="G12" s="361"/>
      <c r="H12" s="227"/>
      <c r="I12" s="227"/>
      <c r="J12" s="227"/>
      <c r="K12" s="227"/>
      <c r="L12" s="227"/>
      <c r="M12" s="227"/>
    </row>
    <row r="13" spans="1:13" s="40" customFormat="1" ht="13.5" customHeight="1">
      <c r="A13" s="204"/>
      <c r="B13" s="210"/>
      <c r="C13" s="210"/>
      <c r="D13" s="210"/>
      <c r="E13" s="210"/>
      <c r="F13" s="204"/>
    </row>
    <row r="14" spans="1:13" s="40" customFormat="1" ht="13.5" customHeight="1" thickBot="1">
      <c r="A14" s="43" t="s">
        <v>328</v>
      </c>
      <c r="B14" s="221"/>
      <c r="C14" s="221"/>
      <c r="D14" s="221"/>
      <c r="E14" s="221"/>
      <c r="F14" s="204"/>
    </row>
    <row r="15" spans="1:13" s="40" customFormat="1" ht="32.25" customHeight="1" thickBot="1">
      <c r="A15" s="418" t="s">
        <v>0</v>
      </c>
      <c r="B15" s="420" t="s">
        <v>305</v>
      </c>
      <c r="C15" s="421"/>
      <c r="D15" s="421"/>
      <c r="E15" s="422"/>
      <c r="F15" s="423" t="s">
        <v>304</v>
      </c>
      <c r="G15" s="424"/>
    </row>
    <row r="16" spans="1:13" s="40" customFormat="1" ht="16.5" thickBot="1">
      <c r="A16" s="419"/>
      <c r="B16" s="425" t="s">
        <v>308</v>
      </c>
      <c r="C16" s="426"/>
      <c r="D16" s="426"/>
      <c r="E16" s="426"/>
      <c r="F16" s="396" t="s">
        <v>273</v>
      </c>
      <c r="G16" s="397"/>
    </row>
    <row r="17" spans="1:7" s="40" customFormat="1" ht="15.75">
      <c r="A17" s="230">
        <v>1</v>
      </c>
      <c r="B17" s="427" t="s">
        <v>274</v>
      </c>
      <c r="C17" s="428"/>
      <c r="D17" s="428"/>
      <c r="E17" s="429"/>
      <c r="F17" s="400"/>
      <c r="G17" s="400"/>
    </row>
    <row r="18" spans="1:7" s="40" customFormat="1" ht="15.75">
      <c r="A18" s="231"/>
      <c r="B18" s="415" t="s">
        <v>315</v>
      </c>
      <c r="C18" s="416"/>
      <c r="D18" s="416"/>
      <c r="E18" s="417"/>
      <c r="F18" s="365"/>
      <c r="G18" s="365"/>
    </row>
    <row r="19" spans="1:7" s="40" customFormat="1" ht="15.75">
      <c r="A19" s="231"/>
      <c r="B19" s="415" t="s">
        <v>316</v>
      </c>
      <c r="C19" s="416"/>
      <c r="D19" s="416"/>
      <c r="E19" s="417"/>
      <c r="F19" s="365"/>
      <c r="G19" s="365"/>
    </row>
    <row r="20" spans="1:7" s="40" customFormat="1" ht="15.75">
      <c r="A20" s="231"/>
      <c r="B20" s="412" t="s">
        <v>317</v>
      </c>
      <c r="C20" s="413"/>
      <c r="D20" s="413"/>
      <c r="E20" s="414"/>
      <c r="F20" s="365"/>
      <c r="G20" s="365"/>
    </row>
    <row r="21" spans="1:7" s="40" customFormat="1" ht="15.75">
      <c r="A21" s="232"/>
      <c r="B21" s="415" t="s">
        <v>318</v>
      </c>
      <c r="C21" s="416"/>
      <c r="D21" s="416"/>
      <c r="E21" s="417"/>
      <c r="F21" s="365"/>
      <c r="G21" s="365"/>
    </row>
    <row r="22" spans="1:7" s="40" customFormat="1" ht="15.75">
      <c r="A22" s="231"/>
      <c r="B22" s="407" t="s">
        <v>319</v>
      </c>
      <c r="C22" s="408"/>
      <c r="D22" s="408"/>
      <c r="E22" s="409"/>
      <c r="F22" s="365"/>
      <c r="G22" s="365"/>
    </row>
    <row r="23" spans="1:7" s="40" customFormat="1" ht="15.75">
      <c r="A23" s="231"/>
      <c r="B23" s="407" t="s">
        <v>320</v>
      </c>
      <c r="C23" s="408"/>
      <c r="D23" s="408"/>
      <c r="E23" s="409"/>
      <c r="F23" s="365"/>
      <c r="G23" s="365"/>
    </row>
    <row r="24" spans="1:7" s="40" customFormat="1" ht="15.75">
      <c r="A24" s="231">
        <v>2</v>
      </c>
      <c r="B24" s="402" t="s">
        <v>275</v>
      </c>
      <c r="C24" s="403"/>
      <c r="D24" s="403"/>
      <c r="E24" s="404"/>
      <c r="F24" s="365"/>
      <c r="G24" s="365"/>
    </row>
    <row r="25" spans="1:7" s="40" customFormat="1" ht="15.75">
      <c r="A25" s="231"/>
      <c r="B25" s="407" t="s">
        <v>276</v>
      </c>
      <c r="C25" s="408"/>
      <c r="D25" s="408"/>
      <c r="E25" s="409"/>
      <c r="F25" s="365"/>
      <c r="G25" s="365"/>
    </row>
    <row r="26" spans="1:7" s="40" customFormat="1" ht="15.75">
      <c r="A26" s="231"/>
      <c r="B26" s="407" t="s">
        <v>277</v>
      </c>
      <c r="C26" s="408"/>
      <c r="D26" s="408"/>
      <c r="E26" s="409"/>
      <c r="F26" s="365"/>
      <c r="G26" s="365"/>
    </row>
    <row r="27" spans="1:7" s="40" customFormat="1" ht="15.75">
      <c r="A27" s="231"/>
      <c r="B27" s="407" t="s">
        <v>278</v>
      </c>
      <c r="C27" s="408"/>
      <c r="D27" s="408"/>
      <c r="E27" s="409"/>
      <c r="F27" s="365"/>
      <c r="G27" s="365"/>
    </row>
    <row r="28" spans="1:7" s="40" customFormat="1" ht="15.75">
      <c r="A28" s="231"/>
      <c r="B28" s="407" t="s">
        <v>279</v>
      </c>
      <c r="C28" s="408"/>
      <c r="D28" s="408"/>
      <c r="E28" s="409"/>
      <c r="F28" s="365"/>
      <c r="G28" s="365"/>
    </row>
    <row r="29" spans="1:7" s="40" customFormat="1" ht="15.75">
      <c r="A29" s="231"/>
      <c r="B29" s="407" t="s">
        <v>280</v>
      </c>
      <c r="C29" s="408"/>
      <c r="D29" s="408"/>
      <c r="E29" s="409"/>
      <c r="F29" s="365"/>
      <c r="G29" s="365"/>
    </row>
    <row r="30" spans="1:7" s="40" customFormat="1" ht="15.75">
      <c r="A30" s="231"/>
      <c r="B30" s="407" t="s">
        <v>281</v>
      </c>
      <c r="C30" s="408"/>
      <c r="D30" s="408"/>
      <c r="E30" s="409"/>
      <c r="F30" s="410"/>
      <c r="G30" s="411"/>
    </row>
    <row r="31" spans="1:7" s="40" customFormat="1" ht="15.75">
      <c r="A31" s="231">
        <v>3</v>
      </c>
      <c r="B31" s="402" t="s">
        <v>282</v>
      </c>
      <c r="C31" s="403"/>
      <c r="D31" s="403"/>
      <c r="E31" s="404"/>
      <c r="F31" s="365"/>
      <c r="G31" s="365"/>
    </row>
    <row r="32" spans="1:7" s="40" customFormat="1" ht="15.75">
      <c r="A32" s="231"/>
      <c r="B32" s="402" t="s">
        <v>321</v>
      </c>
      <c r="C32" s="403"/>
      <c r="D32" s="403"/>
      <c r="E32" s="404"/>
      <c r="F32" s="365"/>
      <c r="G32" s="365"/>
    </row>
    <row r="33" spans="1:7" s="40" customFormat="1" ht="15.75">
      <c r="A33" s="231"/>
      <c r="B33" s="402" t="s">
        <v>322</v>
      </c>
      <c r="C33" s="403"/>
      <c r="D33" s="403"/>
      <c r="E33" s="404"/>
      <c r="F33" s="365"/>
      <c r="G33" s="365"/>
    </row>
    <row r="34" spans="1:7" s="40" customFormat="1" ht="15.75">
      <c r="A34" s="231"/>
      <c r="B34" s="402" t="s">
        <v>323</v>
      </c>
      <c r="C34" s="403"/>
      <c r="D34" s="403"/>
      <c r="E34" s="404"/>
      <c r="F34" s="365"/>
      <c r="G34" s="365"/>
    </row>
    <row r="35" spans="1:7" s="40" customFormat="1" ht="15.75">
      <c r="A35" s="231">
        <v>4</v>
      </c>
      <c r="B35" s="402" t="s">
        <v>283</v>
      </c>
      <c r="C35" s="403"/>
      <c r="D35" s="403"/>
      <c r="E35" s="404"/>
      <c r="F35" s="365"/>
      <c r="G35" s="365"/>
    </row>
    <row r="36" spans="1:7" s="40" customFormat="1" ht="15.75">
      <c r="A36" s="231"/>
      <c r="B36" s="402" t="s">
        <v>284</v>
      </c>
      <c r="C36" s="403"/>
      <c r="D36" s="403"/>
      <c r="E36" s="404"/>
      <c r="F36" s="365"/>
      <c r="G36" s="365"/>
    </row>
    <row r="37" spans="1:7" s="40" customFormat="1" ht="15.75">
      <c r="A37" s="232"/>
      <c r="B37" s="405" t="s">
        <v>285</v>
      </c>
      <c r="C37" s="405"/>
      <c r="D37" s="405"/>
      <c r="E37" s="406"/>
      <c r="F37" s="365"/>
      <c r="G37" s="365"/>
    </row>
    <row r="38" spans="1:7" s="40" customFormat="1" ht="16.5" thickBot="1">
      <c r="A38" s="233"/>
      <c r="B38" s="234"/>
      <c r="C38" s="234"/>
      <c r="D38" s="234"/>
      <c r="E38" s="234"/>
      <c r="F38" s="235"/>
      <c r="G38" s="236"/>
    </row>
    <row r="39" spans="1:7" s="40" customFormat="1" ht="16.5" thickBot="1">
      <c r="A39" s="237"/>
      <c r="B39" s="394" t="s">
        <v>309</v>
      </c>
      <c r="C39" s="395"/>
      <c r="D39" s="395"/>
      <c r="E39" s="395"/>
      <c r="F39" s="396" t="s">
        <v>273</v>
      </c>
      <c r="G39" s="397"/>
    </row>
    <row r="40" spans="1:7" s="40" customFormat="1" ht="15.75">
      <c r="A40" s="238">
        <v>5</v>
      </c>
      <c r="B40" s="398" t="s">
        <v>286</v>
      </c>
      <c r="C40" s="399"/>
      <c r="D40" s="399"/>
      <c r="E40" s="399"/>
      <c r="F40" s="400"/>
      <c r="G40" s="401"/>
    </row>
    <row r="41" spans="1:7" s="40" customFormat="1" ht="15.75">
      <c r="A41" s="239"/>
      <c r="B41" s="392" t="s">
        <v>287</v>
      </c>
      <c r="C41" s="393"/>
      <c r="D41" s="393"/>
      <c r="E41" s="393"/>
      <c r="F41" s="365"/>
      <c r="G41" s="366"/>
    </row>
    <row r="42" spans="1:7" s="40" customFormat="1" ht="15.75">
      <c r="A42" s="239"/>
      <c r="B42" s="392" t="s">
        <v>288</v>
      </c>
      <c r="C42" s="393"/>
      <c r="D42" s="393"/>
      <c r="E42" s="393"/>
      <c r="F42" s="365"/>
      <c r="G42" s="366"/>
    </row>
    <row r="43" spans="1:7" s="40" customFormat="1" ht="15.75">
      <c r="A43" s="239"/>
      <c r="B43" s="392" t="s">
        <v>289</v>
      </c>
      <c r="C43" s="393"/>
      <c r="D43" s="393"/>
      <c r="E43" s="393"/>
      <c r="F43" s="365"/>
      <c r="G43" s="366"/>
    </row>
    <row r="44" spans="1:7" s="40" customFormat="1" ht="15.75">
      <c r="A44" s="240">
        <v>6</v>
      </c>
      <c r="B44" s="375" t="s">
        <v>290</v>
      </c>
      <c r="C44" s="375"/>
      <c r="D44" s="375"/>
      <c r="E44" s="375"/>
      <c r="F44" s="365"/>
      <c r="G44" s="366"/>
    </row>
    <row r="45" spans="1:7" s="40" customFormat="1" ht="15.75">
      <c r="A45" s="240"/>
      <c r="B45" s="375" t="s">
        <v>291</v>
      </c>
      <c r="C45" s="375"/>
      <c r="D45" s="375"/>
      <c r="E45" s="375"/>
      <c r="F45" s="365"/>
      <c r="G45" s="366"/>
    </row>
    <row r="46" spans="1:7" s="40" customFormat="1" ht="15.75">
      <c r="A46" s="240"/>
      <c r="B46" s="391" t="s">
        <v>310</v>
      </c>
      <c r="C46" s="391"/>
      <c r="D46" s="391"/>
      <c r="E46" s="391"/>
      <c r="F46" s="365"/>
      <c r="G46" s="366"/>
    </row>
    <row r="47" spans="1:7" s="40" customFormat="1" ht="15.75">
      <c r="A47" s="240"/>
      <c r="B47" s="376" t="s">
        <v>292</v>
      </c>
      <c r="C47" s="376"/>
      <c r="D47" s="376"/>
      <c r="E47" s="377"/>
      <c r="F47" s="365"/>
      <c r="G47" s="366"/>
    </row>
    <row r="48" spans="1:7" s="40" customFormat="1" ht="15.75">
      <c r="A48" s="240">
        <v>7</v>
      </c>
      <c r="B48" s="376" t="s">
        <v>293</v>
      </c>
      <c r="C48" s="376"/>
      <c r="D48" s="376"/>
      <c r="E48" s="377"/>
      <c r="F48" s="378">
        <f>F37+F47</f>
        <v>0</v>
      </c>
      <c r="G48" s="379"/>
    </row>
    <row r="49" spans="1:7" s="40" customFormat="1" ht="15.75">
      <c r="A49" s="380">
        <v>8</v>
      </c>
      <c r="B49" s="382" t="s">
        <v>294</v>
      </c>
      <c r="C49" s="383"/>
      <c r="D49" s="383"/>
      <c r="E49" s="384"/>
      <c r="F49" s="241" t="s">
        <v>295</v>
      </c>
      <c r="G49" s="242" t="s">
        <v>296</v>
      </c>
    </row>
    <row r="50" spans="1:7" s="40" customFormat="1" ht="15.75">
      <c r="A50" s="381"/>
      <c r="B50" s="385"/>
      <c r="C50" s="386"/>
      <c r="D50" s="386"/>
      <c r="E50" s="387"/>
      <c r="F50" s="243"/>
      <c r="G50" s="244"/>
    </row>
    <row r="51" spans="1:7" s="46" customFormat="1" ht="15.75">
      <c r="A51" s="245">
        <v>9</v>
      </c>
      <c r="B51" s="388" t="s">
        <v>297</v>
      </c>
      <c r="C51" s="389"/>
      <c r="D51" s="389"/>
      <c r="E51" s="390"/>
      <c r="F51" s="365"/>
      <c r="G51" s="366"/>
    </row>
    <row r="52" spans="1:7" s="208" customFormat="1" ht="15.75">
      <c r="A52" s="240"/>
      <c r="B52" s="375" t="s">
        <v>298</v>
      </c>
      <c r="C52" s="375"/>
      <c r="D52" s="375"/>
      <c r="E52" s="375"/>
      <c r="F52" s="365"/>
      <c r="G52" s="366"/>
    </row>
    <row r="53" spans="1:7" s="46" customFormat="1" ht="15.75">
      <c r="A53" s="240"/>
      <c r="B53" s="375" t="s">
        <v>299</v>
      </c>
      <c r="C53" s="375"/>
      <c r="D53" s="375"/>
      <c r="E53" s="375"/>
      <c r="F53" s="365"/>
      <c r="G53" s="366"/>
    </row>
    <row r="54" spans="1:7" s="46" customFormat="1" ht="15.75">
      <c r="A54" s="240"/>
      <c r="B54" s="375" t="s">
        <v>311</v>
      </c>
      <c r="C54" s="375"/>
      <c r="D54" s="375"/>
      <c r="E54" s="375"/>
      <c r="F54" s="365"/>
      <c r="G54" s="366"/>
    </row>
    <row r="55" spans="1:7" s="29" customFormat="1" ht="15.75">
      <c r="A55" s="240"/>
      <c r="B55" s="364" t="s">
        <v>300</v>
      </c>
      <c r="C55" s="364"/>
      <c r="D55" s="364"/>
      <c r="E55" s="364"/>
      <c r="F55" s="365"/>
      <c r="G55" s="366"/>
    </row>
    <row r="56" spans="1:7" s="58" customFormat="1" ht="15.75">
      <c r="A56" s="240"/>
      <c r="B56" s="367" t="s">
        <v>301</v>
      </c>
      <c r="C56" s="368"/>
      <c r="D56" s="368"/>
      <c r="E56" s="369"/>
      <c r="F56" s="370">
        <f>+F48+G50+F55</f>
        <v>0</v>
      </c>
      <c r="G56" s="371"/>
    </row>
    <row r="57" spans="1:7" s="62" customFormat="1" ht="16.5" thickBot="1">
      <c r="A57" s="246">
        <v>10</v>
      </c>
      <c r="B57" s="372" t="s">
        <v>302</v>
      </c>
      <c r="C57" s="372"/>
      <c r="D57" s="372"/>
      <c r="E57" s="372"/>
      <c r="F57" s="373">
        <f>+F56*1.19</f>
        <v>0</v>
      </c>
      <c r="G57" s="374"/>
    </row>
    <row r="58" spans="1:7" s="72" customFormat="1" ht="15.75">
      <c r="A58" s="247"/>
      <c r="B58" s="248"/>
      <c r="C58" s="248"/>
      <c r="D58" s="248"/>
      <c r="E58" s="248"/>
      <c r="F58" s="249"/>
      <c r="G58" s="249"/>
    </row>
    <row r="59" spans="1:7" s="72" customFormat="1" ht="15.75">
      <c r="A59" s="247"/>
      <c r="B59" s="248"/>
      <c r="C59" s="248"/>
      <c r="D59" s="248"/>
      <c r="E59" s="248"/>
      <c r="F59" s="249"/>
      <c r="G59" s="249"/>
    </row>
    <row r="60" spans="1:7" s="72" customFormat="1" ht="16.5" thickBot="1">
      <c r="A60" s="43" t="s">
        <v>303</v>
      </c>
      <c r="B60" s="248"/>
      <c r="C60" s="248"/>
      <c r="D60" s="248"/>
      <c r="E60" s="248"/>
      <c r="F60" s="249"/>
      <c r="G60" s="249"/>
    </row>
    <row r="61" spans="1:7" s="40" customFormat="1" ht="27.75" customHeight="1" thickBot="1">
      <c r="A61" s="418" t="s">
        <v>0</v>
      </c>
      <c r="B61" s="420" t="s">
        <v>332</v>
      </c>
      <c r="C61" s="421"/>
      <c r="D61" s="421"/>
      <c r="E61" s="422"/>
      <c r="F61" s="423" t="s">
        <v>303</v>
      </c>
      <c r="G61" s="424"/>
    </row>
    <row r="62" spans="1:7" s="40" customFormat="1" ht="16.5" thickBot="1">
      <c r="A62" s="419"/>
      <c r="B62" s="425" t="s">
        <v>308</v>
      </c>
      <c r="C62" s="426"/>
      <c r="D62" s="426"/>
      <c r="E62" s="426"/>
      <c r="F62" s="396" t="s">
        <v>273</v>
      </c>
      <c r="G62" s="397"/>
    </row>
    <row r="63" spans="1:7" s="40" customFormat="1" ht="15.75" customHeight="1">
      <c r="A63" s="230">
        <v>1</v>
      </c>
      <c r="B63" s="427" t="s">
        <v>274</v>
      </c>
      <c r="C63" s="428"/>
      <c r="D63" s="428"/>
      <c r="E63" s="429"/>
      <c r="F63" s="400"/>
      <c r="G63" s="400"/>
    </row>
    <row r="64" spans="1:7" s="40" customFormat="1" ht="15.75" customHeight="1">
      <c r="A64" s="231"/>
      <c r="B64" s="415" t="s">
        <v>315</v>
      </c>
      <c r="C64" s="416"/>
      <c r="D64" s="416"/>
      <c r="E64" s="417"/>
      <c r="F64" s="365"/>
      <c r="G64" s="365"/>
    </row>
    <row r="65" spans="1:7" s="40" customFormat="1" ht="15.75" customHeight="1">
      <c r="A65" s="231"/>
      <c r="B65" s="415" t="s">
        <v>316</v>
      </c>
      <c r="C65" s="416"/>
      <c r="D65" s="416"/>
      <c r="E65" s="417"/>
      <c r="F65" s="365"/>
      <c r="G65" s="365"/>
    </row>
    <row r="66" spans="1:7" s="40" customFormat="1" ht="15.75" customHeight="1">
      <c r="A66" s="231"/>
      <c r="B66" s="412" t="s">
        <v>317</v>
      </c>
      <c r="C66" s="413"/>
      <c r="D66" s="413"/>
      <c r="E66" s="414"/>
      <c r="F66" s="365"/>
      <c r="G66" s="365"/>
    </row>
    <row r="67" spans="1:7" s="40" customFormat="1" ht="15.75" customHeight="1">
      <c r="A67" s="232"/>
      <c r="B67" s="415" t="s">
        <v>318</v>
      </c>
      <c r="C67" s="416"/>
      <c r="D67" s="416"/>
      <c r="E67" s="417"/>
      <c r="F67" s="365"/>
      <c r="G67" s="365"/>
    </row>
    <row r="68" spans="1:7" s="40" customFormat="1" ht="15.75" customHeight="1">
      <c r="A68" s="231"/>
      <c r="B68" s="407" t="s">
        <v>319</v>
      </c>
      <c r="C68" s="408"/>
      <c r="D68" s="408"/>
      <c r="E68" s="409"/>
      <c r="F68" s="365"/>
      <c r="G68" s="365"/>
    </row>
    <row r="69" spans="1:7" s="40" customFormat="1" ht="15.75" customHeight="1">
      <c r="A69" s="231"/>
      <c r="B69" s="407" t="s">
        <v>320</v>
      </c>
      <c r="C69" s="408"/>
      <c r="D69" s="408"/>
      <c r="E69" s="409"/>
      <c r="F69" s="365"/>
      <c r="G69" s="365"/>
    </row>
    <row r="70" spans="1:7" s="40" customFormat="1" ht="15.75" customHeight="1">
      <c r="A70" s="231">
        <v>2</v>
      </c>
      <c r="B70" s="402" t="s">
        <v>275</v>
      </c>
      <c r="C70" s="403"/>
      <c r="D70" s="403"/>
      <c r="E70" s="404"/>
      <c r="F70" s="365"/>
      <c r="G70" s="365"/>
    </row>
    <row r="71" spans="1:7" s="40" customFormat="1" ht="15.75" customHeight="1">
      <c r="A71" s="231"/>
      <c r="B71" s="407" t="s">
        <v>276</v>
      </c>
      <c r="C71" s="408"/>
      <c r="D71" s="408"/>
      <c r="E71" s="409"/>
      <c r="F71" s="365"/>
      <c r="G71" s="365"/>
    </row>
    <row r="72" spans="1:7" s="40" customFormat="1" ht="15.75" customHeight="1">
      <c r="A72" s="231"/>
      <c r="B72" s="407" t="s">
        <v>277</v>
      </c>
      <c r="C72" s="408"/>
      <c r="D72" s="408"/>
      <c r="E72" s="409"/>
      <c r="F72" s="365"/>
      <c r="G72" s="365"/>
    </row>
    <row r="73" spans="1:7" s="40" customFormat="1" ht="15.75" customHeight="1">
      <c r="A73" s="231"/>
      <c r="B73" s="407" t="s">
        <v>278</v>
      </c>
      <c r="C73" s="408"/>
      <c r="D73" s="408"/>
      <c r="E73" s="409"/>
      <c r="F73" s="365"/>
      <c r="G73" s="365"/>
    </row>
    <row r="74" spans="1:7" s="40" customFormat="1" ht="15.75" customHeight="1">
      <c r="A74" s="231"/>
      <c r="B74" s="407" t="s">
        <v>279</v>
      </c>
      <c r="C74" s="408"/>
      <c r="D74" s="408"/>
      <c r="E74" s="409"/>
      <c r="F74" s="365"/>
      <c r="G74" s="365"/>
    </row>
    <row r="75" spans="1:7" s="40" customFormat="1" ht="15.75" customHeight="1">
      <c r="A75" s="231"/>
      <c r="B75" s="407" t="s">
        <v>280</v>
      </c>
      <c r="C75" s="408"/>
      <c r="D75" s="408"/>
      <c r="E75" s="409"/>
      <c r="F75" s="365"/>
      <c r="G75" s="365"/>
    </row>
    <row r="76" spans="1:7" s="40" customFormat="1" ht="15.75" customHeight="1">
      <c r="A76" s="231"/>
      <c r="B76" s="407" t="s">
        <v>281</v>
      </c>
      <c r="C76" s="408"/>
      <c r="D76" s="408"/>
      <c r="E76" s="409"/>
      <c r="F76" s="410"/>
      <c r="G76" s="411"/>
    </row>
    <row r="77" spans="1:7" s="40" customFormat="1" ht="15.75" customHeight="1">
      <c r="A77" s="231">
        <v>3</v>
      </c>
      <c r="B77" s="402" t="s">
        <v>282</v>
      </c>
      <c r="C77" s="403"/>
      <c r="D77" s="403"/>
      <c r="E77" s="404"/>
      <c r="F77" s="365"/>
      <c r="G77" s="365"/>
    </row>
    <row r="78" spans="1:7" s="40" customFormat="1" ht="15.75" customHeight="1">
      <c r="A78" s="231"/>
      <c r="B78" s="402" t="s">
        <v>321</v>
      </c>
      <c r="C78" s="403"/>
      <c r="D78" s="403"/>
      <c r="E78" s="404"/>
      <c r="F78" s="365"/>
      <c r="G78" s="365"/>
    </row>
    <row r="79" spans="1:7" s="40" customFormat="1" ht="15.75">
      <c r="A79" s="231"/>
      <c r="B79" s="402" t="s">
        <v>322</v>
      </c>
      <c r="C79" s="403"/>
      <c r="D79" s="403"/>
      <c r="E79" s="404"/>
      <c r="F79" s="365"/>
      <c r="G79" s="365"/>
    </row>
    <row r="80" spans="1:7" s="40" customFormat="1" ht="15.75" customHeight="1">
      <c r="A80" s="231"/>
      <c r="B80" s="402" t="s">
        <v>323</v>
      </c>
      <c r="C80" s="403"/>
      <c r="D80" s="403"/>
      <c r="E80" s="404"/>
      <c r="F80" s="365"/>
      <c r="G80" s="365"/>
    </row>
    <row r="81" spans="1:7" s="40" customFormat="1" ht="15.75">
      <c r="A81" s="231">
        <v>4</v>
      </c>
      <c r="B81" s="402" t="s">
        <v>283</v>
      </c>
      <c r="C81" s="403"/>
      <c r="D81" s="403"/>
      <c r="E81" s="404"/>
      <c r="F81" s="365"/>
      <c r="G81" s="365"/>
    </row>
    <row r="82" spans="1:7" s="40" customFormat="1" ht="15.75" customHeight="1">
      <c r="A82" s="231"/>
      <c r="B82" s="402" t="s">
        <v>284</v>
      </c>
      <c r="C82" s="403"/>
      <c r="D82" s="403"/>
      <c r="E82" s="404"/>
      <c r="F82" s="365"/>
      <c r="G82" s="365"/>
    </row>
    <row r="83" spans="1:7" s="40" customFormat="1" ht="15.75" customHeight="1">
      <c r="A83" s="232"/>
      <c r="B83" s="405" t="s">
        <v>285</v>
      </c>
      <c r="C83" s="405"/>
      <c r="D83" s="405"/>
      <c r="E83" s="406"/>
      <c r="F83" s="365"/>
      <c r="G83" s="365"/>
    </row>
    <row r="84" spans="1:7" s="40" customFormat="1" ht="16.5" thickBot="1">
      <c r="A84" s="233"/>
      <c r="B84" s="234"/>
      <c r="C84" s="234"/>
      <c r="D84" s="234"/>
      <c r="E84" s="234"/>
      <c r="F84" s="235"/>
      <c r="G84" s="236"/>
    </row>
    <row r="85" spans="1:7" s="40" customFormat="1" ht="16.5" thickBot="1">
      <c r="A85" s="237"/>
      <c r="B85" s="394" t="s">
        <v>309</v>
      </c>
      <c r="C85" s="395"/>
      <c r="D85" s="395"/>
      <c r="E85" s="395"/>
      <c r="F85" s="396" t="s">
        <v>273</v>
      </c>
      <c r="G85" s="397"/>
    </row>
    <row r="86" spans="1:7" s="40" customFormat="1" ht="15.75">
      <c r="A86" s="238">
        <v>5</v>
      </c>
      <c r="B86" s="398" t="s">
        <v>286</v>
      </c>
      <c r="C86" s="399"/>
      <c r="D86" s="399"/>
      <c r="E86" s="399"/>
      <c r="F86" s="400"/>
      <c r="G86" s="401"/>
    </row>
    <row r="87" spans="1:7" s="40" customFormat="1" ht="15.75">
      <c r="A87" s="239"/>
      <c r="B87" s="392" t="s">
        <v>287</v>
      </c>
      <c r="C87" s="393"/>
      <c r="D87" s="393"/>
      <c r="E87" s="393"/>
      <c r="F87" s="365"/>
      <c r="G87" s="366"/>
    </row>
    <row r="88" spans="1:7" s="40" customFormat="1" ht="15.75">
      <c r="A88" s="239"/>
      <c r="B88" s="392" t="s">
        <v>288</v>
      </c>
      <c r="C88" s="393"/>
      <c r="D88" s="393"/>
      <c r="E88" s="393"/>
      <c r="F88" s="365"/>
      <c r="G88" s="366"/>
    </row>
    <row r="89" spans="1:7" s="40" customFormat="1" ht="15.75">
      <c r="A89" s="239"/>
      <c r="B89" s="392" t="s">
        <v>289</v>
      </c>
      <c r="C89" s="393"/>
      <c r="D89" s="393"/>
      <c r="E89" s="393"/>
      <c r="F89" s="365"/>
      <c r="G89" s="366"/>
    </row>
    <row r="90" spans="1:7" s="40" customFormat="1" ht="15.75">
      <c r="A90" s="240">
        <v>6</v>
      </c>
      <c r="B90" s="375" t="s">
        <v>290</v>
      </c>
      <c r="C90" s="375"/>
      <c r="D90" s="375"/>
      <c r="E90" s="375"/>
      <c r="F90" s="365"/>
      <c r="G90" s="366"/>
    </row>
    <row r="91" spans="1:7" s="40" customFormat="1" ht="15.75">
      <c r="A91" s="240"/>
      <c r="B91" s="375" t="s">
        <v>291</v>
      </c>
      <c r="C91" s="375"/>
      <c r="D91" s="375"/>
      <c r="E91" s="375"/>
      <c r="F91" s="365"/>
      <c r="G91" s="366"/>
    </row>
    <row r="92" spans="1:7" s="40" customFormat="1" ht="15.75">
      <c r="A92" s="240"/>
      <c r="B92" s="391" t="s">
        <v>310</v>
      </c>
      <c r="C92" s="391"/>
      <c r="D92" s="391"/>
      <c r="E92" s="391"/>
      <c r="F92" s="365"/>
      <c r="G92" s="366"/>
    </row>
    <row r="93" spans="1:7" s="40" customFormat="1" ht="15.75">
      <c r="A93" s="240"/>
      <c r="B93" s="376" t="s">
        <v>292</v>
      </c>
      <c r="C93" s="376"/>
      <c r="D93" s="376"/>
      <c r="E93" s="377"/>
      <c r="F93" s="365"/>
      <c r="G93" s="366"/>
    </row>
    <row r="94" spans="1:7" s="40" customFormat="1" ht="15.75">
      <c r="A94" s="240">
        <v>7</v>
      </c>
      <c r="B94" s="376" t="s">
        <v>293</v>
      </c>
      <c r="C94" s="376"/>
      <c r="D94" s="376"/>
      <c r="E94" s="377"/>
      <c r="F94" s="378">
        <f>F83+F93</f>
        <v>0</v>
      </c>
      <c r="G94" s="379"/>
    </row>
    <row r="95" spans="1:7" s="40" customFormat="1" ht="15.75">
      <c r="A95" s="380">
        <v>8</v>
      </c>
      <c r="B95" s="382" t="s">
        <v>294</v>
      </c>
      <c r="C95" s="383"/>
      <c r="D95" s="383"/>
      <c r="E95" s="384"/>
      <c r="F95" s="241" t="s">
        <v>295</v>
      </c>
      <c r="G95" s="242" t="s">
        <v>296</v>
      </c>
    </row>
    <row r="96" spans="1:7" s="40" customFormat="1" ht="15.75">
      <c r="A96" s="381"/>
      <c r="B96" s="385"/>
      <c r="C96" s="386"/>
      <c r="D96" s="386"/>
      <c r="E96" s="387"/>
      <c r="F96" s="243"/>
      <c r="G96" s="244"/>
    </row>
    <row r="97" spans="1:13" s="46" customFormat="1" ht="15.75">
      <c r="A97" s="245">
        <v>9</v>
      </c>
      <c r="B97" s="388" t="s">
        <v>297</v>
      </c>
      <c r="C97" s="389"/>
      <c r="D97" s="389"/>
      <c r="E97" s="390"/>
      <c r="F97" s="365"/>
      <c r="G97" s="366"/>
    </row>
    <row r="98" spans="1:13" s="208" customFormat="1" ht="15.75">
      <c r="A98" s="240"/>
      <c r="B98" s="375" t="s">
        <v>298</v>
      </c>
      <c r="C98" s="375"/>
      <c r="D98" s="375"/>
      <c r="E98" s="375"/>
      <c r="F98" s="365"/>
      <c r="G98" s="366"/>
    </row>
    <row r="99" spans="1:13" s="46" customFormat="1" ht="15.75">
      <c r="A99" s="240"/>
      <c r="B99" s="375" t="s">
        <v>299</v>
      </c>
      <c r="C99" s="375"/>
      <c r="D99" s="375"/>
      <c r="E99" s="375"/>
      <c r="F99" s="365"/>
      <c r="G99" s="366"/>
    </row>
    <row r="100" spans="1:13" s="46" customFormat="1" ht="15.75">
      <c r="A100" s="240"/>
      <c r="B100" s="375" t="s">
        <v>311</v>
      </c>
      <c r="C100" s="375"/>
      <c r="D100" s="375"/>
      <c r="E100" s="375"/>
      <c r="F100" s="365"/>
      <c r="G100" s="366"/>
    </row>
    <row r="101" spans="1:13" s="29" customFormat="1" ht="15.75">
      <c r="A101" s="240"/>
      <c r="B101" s="364" t="s">
        <v>300</v>
      </c>
      <c r="C101" s="364"/>
      <c r="D101" s="364"/>
      <c r="E101" s="364"/>
      <c r="F101" s="365"/>
      <c r="G101" s="366"/>
    </row>
    <row r="102" spans="1:13" s="58" customFormat="1" ht="15.75">
      <c r="A102" s="240"/>
      <c r="B102" s="367" t="s">
        <v>301</v>
      </c>
      <c r="C102" s="368"/>
      <c r="D102" s="368"/>
      <c r="E102" s="369"/>
      <c r="F102" s="370">
        <f>+F94+G96+F101</f>
        <v>0</v>
      </c>
      <c r="G102" s="371"/>
    </row>
    <row r="103" spans="1:13" s="62" customFormat="1" ht="16.5" thickBot="1">
      <c r="A103" s="246">
        <v>10</v>
      </c>
      <c r="B103" s="372" t="s">
        <v>302</v>
      </c>
      <c r="C103" s="372"/>
      <c r="D103" s="372"/>
      <c r="E103" s="372"/>
      <c r="F103" s="373">
        <f>+F102*1.19</f>
        <v>0</v>
      </c>
      <c r="G103" s="374"/>
    </row>
    <row r="104" spans="1:13" s="62" customFormat="1" ht="15.75">
      <c r="A104" s="247"/>
      <c r="B104" s="248"/>
      <c r="C104" s="248"/>
      <c r="D104" s="248"/>
      <c r="E104" s="248"/>
      <c r="F104" s="249"/>
      <c r="G104" s="249"/>
    </row>
    <row r="105" spans="1:13" s="222" customFormat="1" ht="15">
      <c r="A105" s="360" t="s">
        <v>312</v>
      </c>
      <c r="B105" s="360"/>
      <c r="C105" s="360"/>
      <c r="D105" s="360"/>
      <c r="E105" s="360"/>
      <c r="F105" s="360"/>
      <c r="G105" s="360"/>
      <c r="H105" s="251"/>
      <c r="I105" s="251"/>
      <c r="J105" s="251"/>
      <c r="K105" s="251"/>
      <c r="L105" s="251"/>
      <c r="M105" s="251"/>
    </row>
    <row r="106" spans="1:13" s="222" customFormat="1" ht="15">
      <c r="A106" s="360" t="s">
        <v>313</v>
      </c>
      <c r="B106" s="360"/>
      <c r="C106" s="360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</row>
    <row r="107" spans="1:13" s="222" customFormat="1" ht="29.25" customHeight="1">
      <c r="A107" s="359" t="s">
        <v>314</v>
      </c>
      <c r="B107" s="359"/>
      <c r="C107" s="359"/>
      <c r="D107" s="359"/>
      <c r="E107" s="359"/>
      <c r="F107" s="359"/>
      <c r="G107" s="359"/>
      <c r="H107" s="250"/>
      <c r="I107" s="250"/>
      <c r="J107" s="250"/>
      <c r="K107" s="250"/>
      <c r="L107" s="250"/>
      <c r="M107" s="250"/>
    </row>
    <row r="108" spans="1:13" s="222" customFormat="1" ht="41.25" customHeight="1">
      <c r="A108" s="223"/>
      <c r="B108" s="223"/>
      <c r="C108" s="223"/>
      <c r="D108" s="223"/>
      <c r="E108" s="223"/>
      <c r="F108" s="223"/>
      <c r="G108" s="223"/>
      <c r="H108" s="250"/>
      <c r="I108" s="250"/>
      <c r="J108" s="250"/>
      <c r="K108" s="250"/>
      <c r="L108" s="250"/>
      <c r="M108" s="250"/>
    </row>
    <row r="109" spans="1:13" s="40" customFormat="1" ht="15.75" customHeight="1">
      <c r="B109" s="63"/>
      <c r="C109" s="64"/>
      <c r="D109" s="63"/>
      <c r="E109" s="65"/>
      <c r="F109" s="204"/>
    </row>
    <row r="110" spans="1:13" s="17" customFormat="1" ht="20.25" customHeight="1">
      <c r="B110" s="33" t="s">
        <v>233</v>
      </c>
      <c r="C110" s="33"/>
      <c r="D110" s="209"/>
      <c r="E110" s="209"/>
      <c r="F110" s="209"/>
      <c r="G110" s="209"/>
    </row>
    <row r="111" spans="1:13" s="17" customFormat="1" ht="20.25" customHeight="1">
      <c r="B111" s="33" t="s">
        <v>234</v>
      </c>
      <c r="C111" s="33"/>
      <c r="D111" s="209"/>
      <c r="E111" s="209"/>
      <c r="F111" s="209"/>
      <c r="G111" s="209"/>
    </row>
    <row r="112" spans="1:13" s="17" customFormat="1" ht="20.25" customHeight="1">
      <c r="B112" s="33" t="s">
        <v>235</v>
      </c>
      <c r="C112" s="33"/>
      <c r="D112" s="209"/>
      <c r="E112" s="209"/>
      <c r="F112" s="209"/>
      <c r="G112" s="209"/>
    </row>
  </sheetData>
  <mergeCells count="178">
    <mergeCell ref="B4:E4"/>
    <mergeCell ref="B15:E15"/>
    <mergeCell ref="B16:E16"/>
    <mergeCell ref="B17:E17"/>
    <mergeCell ref="B18:E18"/>
    <mergeCell ref="B19:E19"/>
    <mergeCell ref="B57:E57"/>
    <mergeCell ref="F57:G57"/>
    <mergeCell ref="B63:E63"/>
    <mergeCell ref="F63:G63"/>
    <mergeCell ref="F26:G26"/>
    <mergeCell ref="B27:E27"/>
    <mergeCell ref="F27:G27"/>
    <mergeCell ref="B28:E28"/>
    <mergeCell ref="F28:G28"/>
    <mergeCell ref="B35:E35"/>
    <mergeCell ref="F35:G35"/>
    <mergeCell ref="B36:E36"/>
    <mergeCell ref="F36:G36"/>
    <mergeCell ref="B32:E32"/>
    <mergeCell ref="F32:G32"/>
    <mergeCell ref="B33:E33"/>
    <mergeCell ref="F33:G33"/>
    <mergeCell ref="B34:E34"/>
    <mergeCell ref="B64:E64"/>
    <mergeCell ref="F64:G64"/>
    <mergeCell ref="B65:E65"/>
    <mergeCell ref="F65:G65"/>
    <mergeCell ref="F15:G15"/>
    <mergeCell ref="B22:E22"/>
    <mergeCell ref="B23:E23"/>
    <mergeCell ref="F23:G23"/>
    <mergeCell ref="B24:E24"/>
    <mergeCell ref="F24:G24"/>
    <mergeCell ref="B25:E25"/>
    <mergeCell ref="F25:G25"/>
    <mergeCell ref="B20:E20"/>
    <mergeCell ref="F20:G20"/>
    <mergeCell ref="B21:E21"/>
    <mergeCell ref="F21:G21"/>
    <mergeCell ref="F22:G22"/>
    <mergeCell ref="B29:E29"/>
    <mergeCell ref="F29:G29"/>
    <mergeCell ref="B30:E30"/>
    <mergeCell ref="F30:G30"/>
    <mergeCell ref="B31:E31"/>
    <mergeCell ref="F31:G31"/>
    <mergeCell ref="B26:E26"/>
    <mergeCell ref="F34:G34"/>
    <mergeCell ref="B42:E42"/>
    <mergeCell ref="F42:G42"/>
    <mergeCell ref="B43:E43"/>
    <mergeCell ref="F43:G43"/>
    <mergeCell ref="B44:E44"/>
    <mergeCell ref="F44:G44"/>
    <mergeCell ref="B39:E39"/>
    <mergeCell ref="F39:G39"/>
    <mergeCell ref="B40:E40"/>
    <mergeCell ref="F40:G40"/>
    <mergeCell ref="B41:E41"/>
    <mergeCell ref="F41:G41"/>
    <mergeCell ref="B54:E54"/>
    <mergeCell ref="F54:G54"/>
    <mergeCell ref="B51:E51"/>
    <mergeCell ref="F51:G51"/>
    <mergeCell ref="B45:E45"/>
    <mergeCell ref="F45:G45"/>
    <mergeCell ref="B46:E46"/>
    <mergeCell ref="F46:G46"/>
    <mergeCell ref="B47:E47"/>
    <mergeCell ref="F47:G47"/>
    <mergeCell ref="A61:A62"/>
    <mergeCell ref="B61:E61"/>
    <mergeCell ref="F61:G61"/>
    <mergeCell ref="B62:E62"/>
    <mergeCell ref="F62:G62"/>
    <mergeCell ref="A15:A16"/>
    <mergeCell ref="F16:G16"/>
    <mergeCell ref="F17:G17"/>
    <mergeCell ref="F18:G18"/>
    <mergeCell ref="F19:G19"/>
    <mergeCell ref="B37:E37"/>
    <mergeCell ref="F37:G37"/>
    <mergeCell ref="B48:E48"/>
    <mergeCell ref="F48:G48"/>
    <mergeCell ref="A49:A50"/>
    <mergeCell ref="B49:E50"/>
    <mergeCell ref="B55:E55"/>
    <mergeCell ref="F55:G55"/>
    <mergeCell ref="B56:E56"/>
    <mergeCell ref="F56:G56"/>
    <mergeCell ref="B52:E52"/>
    <mergeCell ref="F52:G52"/>
    <mergeCell ref="B53:E53"/>
    <mergeCell ref="F53:G53"/>
    <mergeCell ref="B69:E69"/>
    <mergeCell ref="F69:G69"/>
    <mergeCell ref="B70:E70"/>
    <mergeCell ref="F70:G70"/>
    <mergeCell ref="B71:E71"/>
    <mergeCell ref="F71:G71"/>
    <mergeCell ref="B66:E66"/>
    <mergeCell ref="F66:G66"/>
    <mergeCell ref="B67:E67"/>
    <mergeCell ref="F67:G67"/>
    <mergeCell ref="B68:E68"/>
    <mergeCell ref="F68:G68"/>
    <mergeCell ref="B75:E75"/>
    <mergeCell ref="F75:G75"/>
    <mergeCell ref="B76:E76"/>
    <mergeCell ref="F76:G76"/>
    <mergeCell ref="B77:E77"/>
    <mergeCell ref="F77:G77"/>
    <mergeCell ref="B72:E72"/>
    <mergeCell ref="F72:G72"/>
    <mergeCell ref="B73:E73"/>
    <mergeCell ref="F73:G73"/>
    <mergeCell ref="B74:E74"/>
    <mergeCell ref="F74:G74"/>
    <mergeCell ref="B81:E81"/>
    <mergeCell ref="F81:G81"/>
    <mergeCell ref="B82:E82"/>
    <mergeCell ref="F82:G82"/>
    <mergeCell ref="B83:E83"/>
    <mergeCell ref="F83:G83"/>
    <mergeCell ref="B78:E78"/>
    <mergeCell ref="F78:G78"/>
    <mergeCell ref="B79:E79"/>
    <mergeCell ref="F79:G79"/>
    <mergeCell ref="B80:E80"/>
    <mergeCell ref="F80:G80"/>
    <mergeCell ref="B88:E88"/>
    <mergeCell ref="F88:G88"/>
    <mergeCell ref="B89:E89"/>
    <mergeCell ref="F89:G89"/>
    <mergeCell ref="B90:E90"/>
    <mergeCell ref="F90:G90"/>
    <mergeCell ref="B85:E85"/>
    <mergeCell ref="F85:G85"/>
    <mergeCell ref="B86:E86"/>
    <mergeCell ref="F86:G86"/>
    <mergeCell ref="B87:E87"/>
    <mergeCell ref="F87:G87"/>
    <mergeCell ref="F94:G94"/>
    <mergeCell ref="A95:A96"/>
    <mergeCell ref="B95:E96"/>
    <mergeCell ref="B97:E97"/>
    <mergeCell ref="F97:G97"/>
    <mergeCell ref="B91:E91"/>
    <mergeCell ref="F91:G91"/>
    <mergeCell ref="B92:E92"/>
    <mergeCell ref="F92:G92"/>
    <mergeCell ref="B93:E93"/>
    <mergeCell ref="F93:G93"/>
    <mergeCell ref="A107:G107"/>
    <mergeCell ref="A105:G105"/>
    <mergeCell ref="A106:G106"/>
    <mergeCell ref="H106:M106"/>
    <mergeCell ref="A9:G9"/>
    <mergeCell ref="A11:G11"/>
    <mergeCell ref="A12:G12"/>
    <mergeCell ref="A5:G5"/>
    <mergeCell ref="A6:G7"/>
    <mergeCell ref="A8:G8"/>
    <mergeCell ref="B10:C10"/>
    <mergeCell ref="B101:E101"/>
    <mergeCell ref="F101:G101"/>
    <mergeCell ref="B102:E102"/>
    <mergeCell ref="F102:G102"/>
    <mergeCell ref="B103:E103"/>
    <mergeCell ref="F103:G103"/>
    <mergeCell ref="B98:E98"/>
    <mergeCell ref="F98:G98"/>
    <mergeCell ref="B99:E99"/>
    <mergeCell ref="F99:G99"/>
    <mergeCell ref="B100:E100"/>
    <mergeCell ref="F100:G100"/>
    <mergeCell ref="B94:E94"/>
  </mergeCells>
  <printOptions horizontalCentered="1" verticalCentered="1"/>
  <pageMargins left="0.74803149606299213" right="0.74803149606299213" top="0.43307086614173229" bottom="0.43307086614173229" header="0" footer="0"/>
  <pageSetup scale="4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F1</vt:lpstr>
      <vt:lpstr>F2.1</vt:lpstr>
      <vt:lpstr>F2.2</vt:lpstr>
      <vt:lpstr>F2.3</vt:lpstr>
      <vt:lpstr>F2.4</vt:lpstr>
      <vt:lpstr>F3</vt:lpstr>
      <vt:lpstr>F4</vt:lpstr>
      <vt:lpstr>F5</vt:lpstr>
      <vt:lpstr>F5.1</vt:lpstr>
      <vt:lpstr>F5.2</vt:lpstr>
      <vt:lpstr>F6</vt:lpstr>
      <vt:lpstr>Hoja1</vt:lpstr>
      <vt:lpstr>'F1'!Área_de_impresión</vt:lpstr>
      <vt:lpstr>F2.1!Área_de_impresión</vt:lpstr>
      <vt:lpstr>F2.2!Área_de_impresión</vt:lpstr>
      <vt:lpstr>F2.3!Área_de_impresión</vt:lpstr>
      <vt:lpstr>F2.4!Área_de_impresión</vt:lpstr>
      <vt:lpstr>'F3'!Área_de_impresión</vt:lpstr>
      <vt:lpstr>'F4'!Área_de_impresión</vt:lpstr>
      <vt:lpstr>'F5'!Área_de_impresión</vt:lpstr>
      <vt:lpstr>F5.1!Área_de_impresión</vt:lpstr>
      <vt:lpstr>F5.2!Área_de_impresión</vt:lpstr>
      <vt:lpstr>'F6'!Área_de_impresión</vt:lpstr>
    </vt:vector>
  </TitlesOfParts>
  <Company>METRO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 S.A.</dc:creator>
  <cp:lastModifiedBy>racunam</cp:lastModifiedBy>
  <cp:lastPrinted>2016-08-03T14:00:20Z</cp:lastPrinted>
  <dcterms:created xsi:type="dcterms:W3CDTF">2007-07-11T14:35:45Z</dcterms:created>
  <dcterms:modified xsi:type="dcterms:W3CDTF">2017-07-20T13:52:31Z</dcterms:modified>
</cp:coreProperties>
</file>